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348" yWindow="-12" windowWidth="15384" windowHeight="13740"/>
  </bookViews>
  <sheets>
    <sheet name="mZiIP" sheetId="8" r:id="rId1"/>
  </sheets>
  <definedNames>
    <definedName name="_xlnm.Print_Area" localSheetId="0">mZiIP!$A$1:$Z$98</definedName>
    <definedName name="_xlnm.Print_Titles" localSheetId="0">mZiIP!$1:$11</definedName>
  </definedNames>
  <calcPr calcId="145621"/>
</workbook>
</file>

<file path=xl/calcChain.xml><?xml version="1.0" encoding="utf-8"?>
<calcChain xmlns="http://schemas.openxmlformats.org/spreadsheetml/2006/main">
  <c r="W10" i="8" l="1"/>
  <c r="Q10" i="8"/>
  <c r="K10" i="8"/>
  <c r="V22" i="8" l="1"/>
  <c r="P22" i="8"/>
  <c r="J22" i="8"/>
  <c r="H70" i="8" l="1"/>
  <c r="G70" i="8"/>
  <c r="F70" i="8"/>
  <c r="E70" i="8"/>
  <c r="C70" i="8"/>
  <c r="D70" i="8" l="1"/>
  <c r="C84" i="8" l="1"/>
  <c r="C66" i="8"/>
  <c r="C49" i="8"/>
  <c r="Z93" i="8" l="1"/>
  <c r="Y93" i="8"/>
  <c r="X93" i="8"/>
  <c r="W93" i="8"/>
  <c r="V93" i="8"/>
  <c r="U93" i="8"/>
  <c r="T93" i="8"/>
  <c r="S93" i="8"/>
  <c r="R93" i="8"/>
  <c r="Q93" i="8"/>
  <c r="P93" i="8"/>
  <c r="O93" i="8"/>
  <c r="C91" i="8" l="1"/>
  <c r="E84" i="8"/>
  <c r="F84" i="8"/>
  <c r="G84" i="8"/>
  <c r="H84" i="8"/>
  <c r="Z75" i="8"/>
  <c r="Y75" i="8"/>
  <c r="X75" i="8"/>
  <c r="W75" i="8"/>
  <c r="V75" i="8"/>
  <c r="U75" i="8"/>
  <c r="T75" i="8"/>
  <c r="S75" i="8"/>
  <c r="R75" i="8"/>
  <c r="Q75" i="8"/>
  <c r="P75" i="8"/>
  <c r="O75" i="8"/>
  <c r="E66" i="8"/>
  <c r="F66" i="8"/>
  <c r="G66" i="8"/>
  <c r="H66" i="8"/>
  <c r="Z57" i="8"/>
  <c r="Y57" i="8"/>
  <c r="X57" i="8"/>
  <c r="W57" i="8"/>
  <c r="V57" i="8"/>
  <c r="U57" i="8"/>
  <c r="T57" i="8"/>
  <c r="S57" i="8"/>
  <c r="R57" i="8"/>
  <c r="Q57" i="8"/>
  <c r="P57" i="8"/>
  <c r="O57" i="8"/>
  <c r="E49" i="8"/>
  <c r="F49" i="8"/>
  <c r="G49" i="8"/>
  <c r="H49" i="8"/>
  <c r="Z40" i="8"/>
  <c r="Y40" i="8"/>
  <c r="X40" i="8"/>
  <c r="W40" i="8"/>
  <c r="V40" i="8"/>
  <c r="U40" i="8"/>
  <c r="T40" i="8"/>
  <c r="S40" i="8"/>
  <c r="R40" i="8"/>
  <c r="Q40" i="8"/>
  <c r="P40" i="8"/>
  <c r="O40" i="8"/>
  <c r="D66" i="8" l="1"/>
  <c r="D84" i="8"/>
  <c r="D49" i="8"/>
  <c r="Z22" i="8"/>
  <c r="Y22" i="8"/>
  <c r="X22" i="8"/>
  <c r="W22" i="8"/>
  <c r="U22" i="8"/>
  <c r="T22" i="8"/>
  <c r="S22" i="8"/>
  <c r="R22" i="8"/>
  <c r="Q22" i="8"/>
  <c r="O22" i="8"/>
  <c r="N22" i="8"/>
  <c r="M22" i="8"/>
  <c r="L22" i="8"/>
  <c r="K22" i="8"/>
  <c r="I22" i="8"/>
  <c r="E16" i="8"/>
  <c r="F16" i="8"/>
  <c r="G16" i="8"/>
  <c r="H16" i="8"/>
  <c r="E19" i="8"/>
  <c r="F19" i="8"/>
  <c r="G19" i="8"/>
  <c r="H19" i="8"/>
  <c r="E20" i="8"/>
  <c r="F20" i="8"/>
  <c r="G20" i="8"/>
  <c r="H20" i="8"/>
  <c r="E21" i="8"/>
  <c r="F21" i="8"/>
  <c r="G21" i="8"/>
  <c r="H21" i="8"/>
  <c r="D16" i="8" l="1"/>
  <c r="D20" i="8"/>
  <c r="D19" i="8"/>
  <c r="D21" i="8"/>
  <c r="L93" i="8" l="1"/>
  <c r="M93" i="8"/>
  <c r="N93" i="8"/>
  <c r="K93" i="8"/>
  <c r="J93" i="8"/>
  <c r="I93" i="8"/>
  <c r="H92" i="8"/>
  <c r="G92" i="8"/>
  <c r="F92" i="8"/>
  <c r="E92" i="8"/>
  <c r="C92" i="8"/>
  <c r="H91" i="8"/>
  <c r="G91" i="8"/>
  <c r="F91" i="8"/>
  <c r="E91" i="8"/>
  <c r="H90" i="8"/>
  <c r="G90" i="8"/>
  <c r="F90" i="8"/>
  <c r="E90" i="8"/>
  <c r="C90" i="8"/>
  <c r="H89" i="8"/>
  <c r="G89" i="8"/>
  <c r="F89" i="8"/>
  <c r="E89" i="8"/>
  <c r="C89" i="8"/>
  <c r="H88" i="8"/>
  <c r="G88" i="8"/>
  <c r="F88" i="8"/>
  <c r="E88" i="8"/>
  <c r="C88" i="8"/>
  <c r="H87" i="8"/>
  <c r="G87" i="8"/>
  <c r="F87" i="8"/>
  <c r="E87" i="8"/>
  <c r="C87" i="8"/>
  <c r="H86" i="8"/>
  <c r="G86" i="8"/>
  <c r="F86" i="8"/>
  <c r="E86" i="8"/>
  <c r="C86" i="8"/>
  <c r="H85" i="8"/>
  <c r="G85" i="8"/>
  <c r="F85" i="8"/>
  <c r="E85" i="8"/>
  <c r="C85" i="8"/>
  <c r="H83" i="8"/>
  <c r="G83" i="8"/>
  <c r="F83" i="8"/>
  <c r="E83" i="8"/>
  <c r="C83" i="8"/>
  <c r="H82" i="8"/>
  <c r="G82" i="8"/>
  <c r="F82" i="8"/>
  <c r="E82" i="8"/>
  <c r="C82" i="8"/>
  <c r="L75" i="8"/>
  <c r="M75" i="8"/>
  <c r="N75" i="8"/>
  <c r="K75" i="8"/>
  <c r="J75" i="8"/>
  <c r="I75" i="8"/>
  <c r="H74" i="8"/>
  <c r="G74" i="8"/>
  <c r="F74" i="8"/>
  <c r="E74" i="8"/>
  <c r="C74" i="8"/>
  <c r="H73" i="8"/>
  <c r="G73" i="8"/>
  <c r="F73" i="8"/>
  <c r="E73" i="8"/>
  <c r="C73" i="8"/>
  <c r="H72" i="8"/>
  <c r="G72" i="8"/>
  <c r="F72" i="8"/>
  <c r="E72" i="8"/>
  <c r="C72" i="8"/>
  <c r="H71" i="8"/>
  <c r="G71" i="8"/>
  <c r="F71" i="8"/>
  <c r="E71" i="8"/>
  <c r="C71" i="8"/>
  <c r="H69" i="8"/>
  <c r="G69" i="8"/>
  <c r="F69" i="8"/>
  <c r="E69" i="8"/>
  <c r="C69" i="8"/>
  <c r="H68" i="8"/>
  <c r="G68" i="8"/>
  <c r="F68" i="8"/>
  <c r="E68" i="8"/>
  <c r="C68" i="8"/>
  <c r="H67" i="8"/>
  <c r="G67" i="8"/>
  <c r="F67" i="8"/>
  <c r="E67" i="8"/>
  <c r="C67" i="8"/>
  <c r="H65" i="8"/>
  <c r="G65" i="8"/>
  <c r="F65" i="8"/>
  <c r="E65" i="8"/>
  <c r="C65" i="8"/>
  <c r="H64" i="8"/>
  <c r="G64" i="8"/>
  <c r="F64" i="8"/>
  <c r="E64" i="8"/>
  <c r="C64" i="8"/>
  <c r="H56" i="8"/>
  <c r="G56" i="8"/>
  <c r="F56" i="8"/>
  <c r="E56" i="8"/>
  <c r="C56" i="8"/>
  <c r="H55" i="8"/>
  <c r="G55" i="8"/>
  <c r="F55" i="8"/>
  <c r="E55" i="8"/>
  <c r="C55" i="8"/>
  <c r="H54" i="8"/>
  <c r="G54" i="8"/>
  <c r="F54" i="8"/>
  <c r="E54" i="8"/>
  <c r="C54" i="8"/>
  <c r="H53" i="8"/>
  <c r="G53" i="8"/>
  <c r="F53" i="8"/>
  <c r="E53" i="8"/>
  <c r="C53" i="8"/>
  <c r="H52" i="8"/>
  <c r="G52" i="8"/>
  <c r="F52" i="8"/>
  <c r="E52" i="8"/>
  <c r="C52" i="8"/>
  <c r="H51" i="8"/>
  <c r="G51" i="8"/>
  <c r="F51" i="8"/>
  <c r="E51" i="8"/>
  <c r="C51" i="8"/>
  <c r="H50" i="8"/>
  <c r="G50" i="8"/>
  <c r="F50" i="8"/>
  <c r="E50" i="8"/>
  <c r="C50" i="8"/>
  <c r="H48" i="8"/>
  <c r="G48" i="8"/>
  <c r="F48" i="8"/>
  <c r="E48" i="8"/>
  <c r="C48" i="8"/>
  <c r="H47" i="8"/>
  <c r="G47" i="8"/>
  <c r="F47" i="8"/>
  <c r="E47" i="8"/>
  <c r="C47" i="8"/>
  <c r="H39" i="8"/>
  <c r="G39" i="8"/>
  <c r="F39" i="8"/>
  <c r="E39" i="8"/>
  <c r="C39" i="8"/>
  <c r="H38" i="8"/>
  <c r="G38" i="8"/>
  <c r="F38" i="8"/>
  <c r="E38" i="8"/>
  <c r="C38" i="8"/>
  <c r="H37" i="8"/>
  <c r="G37" i="8"/>
  <c r="F37" i="8"/>
  <c r="E37" i="8"/>
  <c r="C37" i="8"/>
  <c r="H36" i="8"/>
  <c r="G36" i="8"/>
  <c r="F36" i="8"/>
  <c r="E36" i="8"/>
  <c r="C36" i="8"/>
  <c r="H35" i="8"/>
  <c r="G35" i="8"/>
  <c r="F35" i="8"/>
  <c r="E35" i="8"/>
  <c r="C35" i="8"/>
  <c r="H34" i="8"/>
  <c r="G34" i="8"/>
  <c r="F34" i="8"/>
  <c r="E34" i="8"/>
  <c r="C34" i="8"/>
  <c r="H33" i="8"/>
  <c r="G33" i="8"/>
  <c r="F33" i="8"/>
  <c r="E33" i="8"/>
  <c r="C33" i="8"/>
  <c r="H32" i="8"/>
  <c r="G32" i="8"/>
  <c r="F32" i="8"/>
  <c r="E32" i="8"/>
  <c r="C32" i="8"/>
  <c r="H31" i="8"/>
  <c r="G31" i="8"/>
  <c r="F31" i="8"/>
  <c r="E31" i="8"/>
  <c r="C31" i="8"/>
  <c r="H30" i="8"/>
  <c r="G30" i="8"/>
  <c r="F30" i="8"/>
  <c r="E30" i="8"/>
  <c r="C30" i="8"/>
  <c r="H29" i="8"/>
  <c r="G29" i="8"/>
  <c r="F29" i="8"/>
  <c r="E29" i="8"/>
  <c r="C29" i="8"/>
  <c r="H28" i="8"/>
  <c r="G28" i="8"/>
  <c r="F28" i="8"/>
  <c r="E28" i="8"/>
  <c r="C28" i="8"/>
  <c r="H27" i="8"/>
  <c r="G27" i="8"/>
  <c r="F27" i="8"/>
  <c r="E27" i="8"/>
  <c r="C27" i="8"/>
  <c r="H26" i="8"/>
  <c r="G26" i="8"/>
  <c r="F26" i="8"/>
  <c r="E26" i="8"/>
  <c r="C26" i="8"/>
  <c r="C93" i="8" l="1"/>
  <c r="D82" i="8"/>
  <c r="G93" i="8"/>
  <c r="D89" i="8"/>
  <c r="D91" i="8"/>
  <c r="D64" i="8"/>
  <c r="G75" i="8"/>
  <c r="D74" i="8"/>
  <c r="D83" i="8"/>
  <c r="D90" i="8"/>
  <c r="D87" i="8"/>
  <c r="F93" i="8"/>
  <c r="D92" i="8"/>
  <c r="D88" i="8"/>
  <c r="E93" i="8"/>
  <c r="H93" i="8"/>
  <c r="D86" i="8"/>
  <c r="D85" i="8"/>
  <c r="D67" i="8"/>
  <c r="D69" i="8"/>
  <c r="D72" i="8"/>
  <c r="D27" i="8"/>
  <c r="D54" i="8"/>
  <c r="D56" i="8"/>
  <c r="C75" i="8"/>
  <c r="F75" i="8"/>
  <c r="H75" i="8"/>
  <c r="D65" i="8"/>
  <c r="D68" i="8"/>
  <c r="D71" i="8"/>
  <c r="D73" i="8"/>
  <c r="D29" i="8"/>
  <c r="D31" i="8"/>
  <c r="E75" i="8"/>
  <c r="D48" i="8"/>
  <c r="D51" i="8"/>
  <c r="D55" i="8"/>
  <c r="D47" i="8"/>
  <c r="D50" i="8"/>
  <c r="D52" i="8"/>
  <c r="D53" i="8"/>
  <c r="D36" i="8"/>
  <c r="D38" i="8"/>
  <c r="D34" i="8"/>
  <c r="D35" i="8"/>
  <c r="D37" i="8"/>
  <c r="D39" i="8"/>
  <c r="D26" i="8"/>
  <c r="D28" i="8"/>
  <c r="D30" i="8"/>
  <c r="D32" i="8"/>
  <c r="D33" i="8"/>
  <c r="N57" i="8"/>
  <c r="M57" i="8"/>
  <c r="L57" i="8"/>
  <c r="K57" i="8"/>
  <c r="J57" i="8"/>
  <c r="I57" i="8"/>
  <c r="C57" i="8"/>
  <c r="F57" i="8"/>
  <c r="D93" i="8" l="1"/>
  <c r="D75" i="8"/>
  <c r="H57" i="8"/>
  <c r="G57" i="8"/>
  <c r="E57" i="8"/>
  <c r="U43" i="8"/>
  <c r="Z43" i="8"/>
  <c r="Y43" i="8"/>
  <c r="X43" i="8"/>
  <c r="W43" i="8"/>
  <c r="V43" i="8"/>
  <c r="T43" i="8"/>
  <c r="S43" i="8"/>
  <c r="R43" i="8"/>
  <c r="Q43" i="8"/>
  <c r="P43" i="8"/>
  <c r="O43" i="8"/>
  <c r="N40" i="8"/>
  <c r="M40" i="8"/>
  <c r="L40" i="8"/>
  <c r="K40" i="8"/>
  <c r="J40" i="8"/>
  <c r="I40" i="8"/>
  <c r="H25" i="8"/>
  <c r="G25" i="8"/>
  <c r="F25" i="8"/>
  <c r="E25" i="8"/>
  <c r="H24" i="8"/>
  <c r="G24" i="8"/>
  <c r="G40" i="8" s="1"/>
  <c r="F24" i="8"/>
  <c r="E24" i="8"/>
  <c r="C25" i="8"/>
  <c r="C24" i="8"/>
  <c r="H13" i="8"/>
  <c r="H22" i="8" s="1"/>
  <c r="G13" i="8"/>
  <c r="G22" i="8" s="1"/>
  <c r="F13" i="8"/>
  <c r="F22" i="8" s="1"/>
  <c r="E13" i="8"/>
  <c r="E22" i="8" s="1"/>
  <c r="C13" i="8"/>
  <c r="C22" i="8" s="1"/>
  <c r="P96" i="8" l="1"/>
  <c r="R96" i="8"/>
  <c r="T96" i="8"/>
  <c r="W96" i="8"/>
  <c r="Y96" i="8"/>
  <c r="U96" i="8"/>
  <c r="O96" i="8"/>
  <c r="Q96" i="8"/>
  <c r="S96" i="8"/>
  <c r="V96" i="8"/>
  <c r="X96" i="8"/>
  <c r="Z96" i="8"/>
  <c r="O60" i="8"/>
  <c r="O78" i="8"/>
  <c r="Q60" i="8"/>
  <c r="Q78" i="8"/>
  <c r="S60" i="8"/>
  <c r="S78" i="8"/>
  <c r="V60" i="8"/>
  <c r="V78" i="8"/>
  <c r="X60" i="8"/>
  <c r="X78" i="8"/>
  <c r="Z60" i="8"/>
  <c r="Z78" i="8"/>
  <c r="P60" i="8"/>
  <c r="P78" i="8"/>
  <c r="R60" i="8"/>
  <c r="R78" i="8"/>
  <c r="T60" i="8"/>
  <c r="T78" i="8"/>
  <c r="W60" i="8"/>
  <c r="W78" i="8"/>
  <c r="Y60" i="8"/>
  <c r="Y78" i="8"/>
  <c r="U60" i="8"/>
  <c r="U78" i="8"/>
  <c r="K43" i="8"/>
  <c r="D57" i="8"/>
  <c r="R44" i="8"/>
  <c r="G43" i="8"/>
  <c r="D24" i="8"/>
  <c r="C40" i="8"/>
  <c r="C43" i="8" s="1"/>
  <c r="E40" i="8"/>
  <c r="E43" i="8" s="1"/>
  <c r="F40" i="8"/>
  <c r="F43" i="8" s="1"/>
  <c r="H40" i="8"/>
  <c r="H43" i="8" s="1"/>
  <c r="J43" i="8"/>
  <c r="L43" i="8"/>
  <c r="N43" i="8"/>
  <c r="I43" i="8"/>
  <c r="M43" i="8"/>
  <c r="X44" i="8"/>
  <c r="D25" i="8"/>
  <c r="D13" i="8"/>
  <c r="D22" i="8" s="1"/>
  <c r="R97" i="8" l="1"/>
  <c r="R61" i="8"/>
  <c r="M96" i="8"/>
  <c r="N96" i="8"/>
  <c r="J96" i="8"/>
  <c r="F96" i="8"/>
  <c r="C96" i="8"/>
  <c r="G96" i="8"/>
  <c r="I96" i="8"/>
  <c r="L96" i="8"/>
  <c r="H96" i="8"/>
  <c r="E96" i="8"/>
  <c r="K96" i="8"/>
  <c r="X97" i="8"/>
  <c r="R79" i="8"/>
  <c r="I60" i="8"/>
  <c r="I78" i="8"/>
  <c r="L60" i="8"/>
  <c r="L78" i="8"/>
  <c r="K60" i="8"/>
  <c r="K78" i="8"/>
  <c r="M60" i="8"/>
  <c r="M78" i="8"/>
  <c r="N60" i="8"/>
  <c r="N78" i="8"/>
  <c r="J60" i="8"/>
  <c r="J78" i="8"/>
  <c r="X61" i="8"/>
  <c r="X79" i="8" s="1"/>
  <c r="F60" i="8"/>
  <c r="F78" i="8"/>
  <c r="C60" i="8"/>
  <c r="C78" i="8"/>
  <c r="G60" i="8"/>
  <c r="G78" i="8"/>
  <c r="H60" i="8"/>
  <c r="H78" i="8"/>
  <c r="E60" i="8"/>
  <c r="E78" i="8"/>
  <c r="D40" i="8"/>
  <c r="D43" i="8" s="1"/>
  <c r="L44" i="8"/>
  <c r="D96" i="8" l="1"/>
  <c r="D78" i="8"/>
  <c r="L97" i="8"/>
  <c r="L61" i="8"/>
  <c r="L79" i="8" s="1"/>
  <c r="D60" i="8"/>
</calcChain>
</file>

<file path=xl/sharedStrings.xml><?xml version="1.0" encoding="utf-8"?>
<sst xmlns="http://schemas.openxmlformats.org/spreadsheetml/2006/main" count="196" uniqueCount="86">
  <si>
    <t>Ogólna liczba godzin</t>
  </si>
  <si>
    <t>Nazwa przedmiotu</t>
  </si>
  <si>
    <t>E</t>
  </si>
  <si>
    <t>I</t>
  </si>
  <si>
    <t>II</t>
  </si>
  <si>
    <t>III</t>
  </si>
  <si>
    <t>W</t>
  </si>
  <si>
    <t>C</t>
  </si>
  <si>
    <t>L</t>
  </si>
  <si>
    <t>P</t>
  </si>
  <si>
    <t>Zarządzanie strategiczne</t>
  </si>
  <si>
    <t>Seminarium dyplomowe</t>
  </si>
  <si>
    <t>Zarządzanie zasobami ludzkimi</t>
  </si>
  <si>
    <t>Zarządzanie wiedzą</t>
  </si>
  <si>
    <t>Inżynieria systemów</t>
  </si>
  <si>
    <t>Symulacja i prognozowanie w przedsiębiorstwie</t>
  </si>
  <si>
    <t>Ekologia w przemyśle</t>
  </si>
  <si>
    <t>Elastyczne systemy produkcyjne</t>
  </si>
  <si>
    <t>Sterowanie procesami wytwarzania</t>
  </si>
  <si>
    <t>Systemy narzędziowe</t>
  </si>
  <si>
    <t>Zarządzanie cyklem życia wyrobu (PLM)</t>
  </si>
  <si>
    <t>Statystyczne sterowanie procesami</t>
  </si>
  <si>
    <t>Projektowanie i utrzymywanie systemów zarządzania jakością</t>
  </si>
  <si>
    <t>Razem w bloku A</t>
  </si>
  <si>
    <t>Zarządzanie jakością, środowiskiem i bezpieczeństwem</t>
  </si>
  <si>
    <t>Systemy logistyczne</t>
  </si>
  <si>
    <t>Lp.</t>
  </si>
  <si>
    <t>Liczba egz.</t>
  </si>
  <si>
    <t>Rozdział zajęć programowych na semestry</t>
  </si>
  <si>
    <t>RAZEM</t>
  </si>
  <si>
    <t>w tym:</t>
  </si>
  <si>
    <t>Liczba godzin semestralnie</t>
  </si>
  <si>
    <t>wykłady</t>
  </si>
  <si>
    <t>ćwiczenia</t>
  </si>
  <si>
    <t>laboratoria</t>
  </si>
  <si>
    <t>projekty</t>
  </si>
  <si>
    <t>ECTS</t>
  </si>
  <si>
    <r>
      <rPr>
        <sz val="16"/>
        <rFont val="Arial CE"/>
        <charset val="238"/>
      </rPr>
      <t>Blok A</t>
    </r>
    <r>
      <rPr>
        <b/>
        <sz val="16"/>
        <rFont val="Arial CE"/>
        <charset val="238"/>
      </rPr>
      <t xml:space="preserve">  - Przedmioty ogólne</t>
    </r>
  </si>
  <si>
    <r>
      <rPr>
        <sz val="16"/>
        <rFont val="Arial CE"/>
        <charset val="238"/>
      </rPr>
      <t>Blok B -</t>
    </r>
    <r>
      <rPr>
        <b/>
        <sz val="16"/>
        <rFont val="Arial CE"/>
        <charset val="238"/>
      </rPr>
      <t xml:space="preserve"> Przedmioty kierunkowe </t>
    </r>
  </si>
  <si>
    <r>
      <t xml:space="preserve">RAZEM </t>
    </r>
    <r>
      <rPr>
        <sz val="16"/>
        <rFont val="Arial CE"/>
        <charset val="238"/>
      </rPr>
      <t>(A+B)</t>
    </r>
  </si>
  <si>
    <t>Razem w bloku B</t>
  </si>
  <si>
    <t>Przedmiot obieralny 1</t>
  </si>
  <si>
    <t>Przedmiot obieralny 2</t>
  </si>
  <si>
    <t>Przedmiot obieralny 3</t>
  </si>
  <si>
    <t>Przedmiot obieralny 4</t>
  </si>
  <si>
    <t>Razem w bloku C1</t>
  </si>
  <si>
    <t>Razem w bloku C2</t>
  </si>
  <si>
    <t>Razem w bloku C3</t>
  </si>
  <si>
    <t>Obrabiarki sterowane numerycznie</t>
  </si>
  <si>
    <t>Kierunek:</t>
  </si>
  <si>
    <t>ZARZĄDZANIE I INŻYNIERIA PRODUKCJI</t>
  </si>
  <si>
    <r>
      <t xml:space="preserve">RAZEM </t>
    </r>
    <r>
      <rPr>
        <sz val="16"/>
        <color theme="5" tint="-0.499984740745262"/>
        <rFont val="Arial CE"/>
        <charset val="238"/>
      </rPr>
      <t>(</t>
    </r>
    <r>
      <rPr>
        <b/>
        <sz val="16"/>
        <color theme="5" tint="-0.499984740745262"/>
        <rFont val="Arial CE"/>
        <charset val="238"/>
      </rPr>
      <t>SP</t>
    </r>
    <r>
      <rPr>
        <sz val="16"/>
        <color theme="5" tint="-0.499984740745262"/>
        <rFont val="Arial CE"/>
        <charset val="238"/>
      </rPr>
      <t>)</t>
    </r>
  </si>
  <si>
    <r>
      <t xml:space="preserve">RAZEM </t>
    </r>
    <r>
      <rPr>
        <sz val="16"/>
        <color theme="5" tint="-0.499984740745262"/>
        <rFont val="Arial CE"/>
        <charset val="238"/>
      </rPr>
      <t>(</t>
    </r>
    <r>
      <rPr>
        <b/>
        <sz val="16"/>
        <color theme="5" tint="-0.499984740745262"/>
        <rFont val="Arial CE"/>
        <charset val="238"/>
      </rPr>
      <t>IPR</t>
    </r>
    <r>
      <rPr>
        <sz val="16"/>
        <color theme="5" tint="-0.499984740745262"/>
        <rFont val="Arial CE"/>
        <charset val="238"/>
      </rPr>
      <t>)</t>
    </r>
  </si>
  <si>
    <r>
      <t xml:space="preserve">RAZEM </t>
    </r>
    <r>
      <rPr>
        <sz val="16"/>
        <color theme="5" tint="-0.499984740745262"/>
        <rFont val="Arial CE"/>
        <charset val="238"/>
      </rPr>
      <t>(</t>
    </r>
    <r>
      <rPr>
        <b/>
        <sz val="16"/>
        <color theme="5" tint="-0.499984740745262"/>
        <rFont val="Arial CE"/>
        <charset val="238"/>
      </rPr>
      <t>ZJ</t>
    </r>
    <r>
      <rPr>
        <sz val="16"/>
        <color theme="5" tint="-0.499984740745262"/>
        <rFont val="Arial CE"/>
        <charset val="238"/>
      </rPr>
      <t>)</t>
    </r>
  </si>
  <si>
    <r>
      <t xml:space="preserve">Studia  </t>
    </r>
    <r>
      <rPr>
        <b/>
        <sz val="16"/>
        <rFont val="Arial CE"/>
        <charset val="238"/>
      </rPr>
      <t>STACJONARNE,</t>
    </r>
    <r>
      <rPr>
        <sz val="16"/>
        <rFont val="Arial CE"/>
        <charset val="238"/>
      </rPr>
      <t xml:space="preserve"> II stopnia</t>
    </r>
  </si>
  <si>
    <t>Przedmiot humanistyczny / społeczny 1</t>
  </si>
  <si>
    <t>Przedmiot humanistyczny / społeczny 2</t>
  </si>
  <si>
    <t>Język obcy</t>
  </si>
  <si>
    <t>Wychowanie fizyczne</t>
  </si>
  <si>
    <t>Praca przejściowa II</t>
  </si>
  <si>
    <t>Przygotowanie pracy dyplomowej</t>
  </si>
  <si>
    <r>
      <rPr>
        <sz val="16"/>
        <rFont val="Arial CE"/>
        <charset val="238"/>
      </rPr>
      <t>Blok C1</t>
    </r>
    <r>
      <rPr>
        <b/>
        <sz val="16"/>
        <rFont val="Arial CE"/>
        <charset val="238"/>
      </rPr>
      <t xml:space="preserve"> - </t>
    </r>
    <r>
      <rPr>
        <sz val="16"/>
        <rFont val="Arial CE"/>
        <charset val="238"/>
      </rPr>
      <t>Przedmioty specjalności:</t>
    </r>
    <r>
      <rPr>
        <b/>
        <sz val="16"/>
        <rFont val="Arial CE"/>
        <charset val="238"/>
      </rPr>
      <t xml:space="preserve"> </t>
    </r>
    <r>
      <rPr>
        <b/>
        <sz val="16"/>
        <color theme="5" tint="-0.499984740745262"/>
        <rFont val="Arial CE"/>
        <charset val="238"/>
      </rPr>
      <t>Systemy produkcyjne (SP)</t>
    </r>
  </si>
  <si>
    <r>
      <rPr>
        <sz val="16"/>
        <rFont val="Arial CE"/>
        <charset val="238"/>
      </rPr>
      <t>Blok C2</t>
    </r>
    <r>
      <rPr>
        <b/>
        <sz val="16"/>
        <rFont val="Arial CE"/>
        <charset val="238"/>
      </rPr>
      <t xml:space="preserve"> - </t>
    </r>
    <r>
      <rPr>
        <sz val="16"/>
        <rFont val="Arial CE"/>
        <charset val="238"/>
      </rPr>
      <t>Przedmioty specjalności:</t>
    </r>
    <r>
      <rPr>
        <b/>
        <sz val="16"/>
        <rFont val="Arial CE"/>
        <charset val="238"/>
      </rPr>
      <t xml:space="preserve"> </t>
    </r>
    <r>
      <rPr>
        <b/>
        <sz val="16"/>
        <color theme="5" tint="-0.499984740745262"/>
        <rFont val="Arial CE"/>
        <charset val="238"/>
      </rPr>
      <t>Informatyzacja produkcji (IPR)</t>
    </r>
  </si>
  <si>
    <r>
      <rPr>
        <sz val="16"/>
        <rFont val="Arial CE"/>
        <charset val="238"/>
      </rPr>
      <t>Blok C3</t>
    </r>
    <r>
      <rPr>
        <b/>
        <sz val="16"/>
        <rFont val="Arial CE"/>
        <charset val="238"/>
      </rPr>
      <t xml:space="preserve"> - </t>
    </r>
    <r>
      <rPr>
        <sz val="16"/>
        <rFont val="Arial CE"/>
        <charset val="238"/>
      </rPr>
      <t>Przedmioty specjalności:</t>
    </r>
    <r>
      <rPr>
        <b/>
        <sz val="16"/>
        <rFont val="Arial CE"/>
        <charset val="238"/>
      </rPr>
      <t xml:space="preserve"> </t>
    </r>
    <r>
      <rPr>
        <b/>
        <sz val="16"/>
        <color theme="5" tint="-0.499984740745262"/>
        <rFont val="Arial CE"/>
        <charset val="238"/>
      </rPr>
      <t>Zarządzanie jakością (ZJ)</t>
    </r>
  </si>
  <si>
    <t>Systemy ERP</t>
  </si>
  <si>
    <t>Modelowanie procesów biznesowych</t>
  </si>
  <si>
    <t xml:space="preserve">Organizacja i sterowanie produkcją </t>
  </si>
  <si>
    <t>Metody wspomagania decyzji</t>
  </si>
  <si>
    <t>Zintegrowane informatyczne systemy zarządzania</t>
  </si>
  <si>
    <t>Metody i narzędzia zarządzania jakością</t>
  </si>
  <si>
    <t>Komputerowe projektowanie procesów technologicznych</t>
  </si>
  <si>
    <t>Technologie ubytkowe</t>
  </si>
  <si>
    <t xml:space="preserve">Technologie  bezubytkowe </t>
  </si>
  <si>
    <t>Ergoinżynieria pracy</t>
  </si>
  <si>
    <t>-</t>
  </si>
  <si>
    <t>Zarządzanie projektem informatycznym</t>
  </si>
  <si>
    <t>Przedsiębiorczość i innowacyjność</t>
  </si>
  <si>
    <t>Z</t>
  </si>
  <si>
    <t>Doskonalenie procesów produkcyjnych</t>
  </si>
  <si>
    <t>PLAN  STUDIÓW</t>
  </si>
  <si>
    <t>WYDZIAŁ INŻYNIERII MECHANICZNEJ</t>
  </si>
  <si>
    <t>Negocjacje w biznesie</t>
  </si>
  <si>
    <t>Zarządzanie zespołem pracowniczym</t>
  </si>
  <si>
    <t>Biznes międzynarodowy</t>
  </si>
  <si>
    <t>Komunikacja internetowa w biznesie</t>
  </si>
  <si>
    <t>Dla naboru: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</si>
</sst>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sz val="12"/>
      <name val="Arial CE"/>
      <charset val="238"/>
    </font>
    <font>
      <sz val="10"/>
      <name val="Arial CE"/>
      <charset val="238"/>
    </font>
    <font>
      <b/>
      <sz val="18"/>
      <color theme="3"/>
      <name val="Arial"/>
      <family val="2"/>
      <charset val="238"/>
    </font>
    <font>
      <sz val="14"/>
      <name val="Arial CE"/>
      <family val="2"/>
      <charset val="238"/>
    </font>
    <font>
      <b/>
      <sz val="26"/>
      <name val="Bookman Old Style"/>
      <family val="1"/>
      <charset val="238"/>
    </font>
    <font>
      <b/>
      <sz val="24"/>
      <name val="Bookman Old Style"/>
      <family val="1"/>
      <charset val="238"/>
    </font>
    <font>
      <b/>
      <sz val="28"/>
      <name val="Bookman Old Style"/>
      <family val="1"/>
      <charset val="238"/>
    </font>
    <font>
      <b/>
      <sz val="12"/>
      <color theme="9" tint="-0.249977111117893"/>
      <name val="Arial CE"/>
      <charset val="238"/>
    </font>
    <font>
      <sz val="10"/>
      <name val="Arial"/>
      <family val="2"/>
      <charset val="238"/>
    </font>
    <font>
      <sz val="14"/>
      <name val="Arial CE"/>
      <charset val="238"/>
    </font>
    <font>
      <b/>
      <sz val="20"/>
      <name val="Arial CE"/>
      <charset val="238"/>
    </font>
    <font>
      <sz val="16"/>
      <name val="Arial CE"/>
      <charset val="238"/>
    </font>
    <font>
      <sz val="14"/>
      <color theme="9" tint="-0.249977111117893"/>
      <name val="Arial CE"/>
      <family val="2"/>
      <charset val="238"/>
    </font>
    <font>
      <b/>
      <sz val="14"/>
      <name val="Arial CE"/>
      <charset val="238"/>
    </font>
    <font>
      <sz val="12"/>
      <name val="Arial"/>
      <family val="2"/>
      <charset val="238"/>
    </font>
    <font>
      <b/>
      <sz val="16"/>
      <name val="Arial CE"/>
      <charset val="238"/>
    </font>
    <font>
      <b/>
      <sz val="16"/>
      <name val="Arial CE"/>
      <family val="2"/>
      <charset val="238"/>
    </font>
    <font>
      <sz val="10"/>
      <name val="Arial"/>
      <family val="2"/>
      <charset val="238"/>
    </font>
    <font>
      <sz val="24"/>
      <color theme="3"/>
      <name val="SquareSlab711MdEU"/>
      <charset val="238"/>
    </font>
    <font>
      <b/>
      <sz val="18"/>
      <color theme="3" tint="0.39997558519241921"/>
      <name val="Arial CE"/>
      <family val="2"/>
      <charset val="238"/>
    </font>
    <font>
      <i/>
      <sz val="14"/>
      <name val="Arial CE"/>
      <charset val="238"/>
    </font>
    <font>
      <b/>
      <sz val="16"/>
      <color theme="5" tint="-0.499984740745262"/>
      <name val="Arial CE"/>
      <charset val="238"/>
    </font>
    <font>
      <sz val="16"/>
      <color theme="5" tint="-0.499984740745262"/>
      <name val="Arial CE"/>
      <charset val="238"/>
    </font>
    <font>
      <b/>
      <sz val="14"/>
      <color rgb="FFC00000"/>
      <name val="Arial CE"/>
      <charset val="238"/>
    </font>
    <font>
      <sz val="18"/>
      <name val="ZurichCnEU"/>
      <charset val="238"/>
    </font>
    <font>
      <sz val="14"/>
      <name val="ZurichCnEU"/>
      <charset val="238"/>
    </font>
    <font>
      <b/>
      <sz val="16"/>
      <name val="ZurichCnEU"/>
      <charset val="238"/>
    </font>
    <font>
      <b/>
      <sz val="18"/>
      <name val="ZurichCnEU"/>
      <charset val="238"/>
    </font>
    <font>
      <sz val="18"/>
      <name val="Arial CE"/>
      <family val="2"/>
      <charset val="238"/>
    </font>
    <font>
      <sz val="18"/>
      <color theme="0" tint="-0.499984740745262"/>
      <name val="ZurichCnEU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theme="0"/>
        </stop>
        <stop position="1">
          <color theme="4" tint="0.40000610370189521"/>
        </stop>
      </gradientFill>
    </fill>
    <fill>
      <patternFill patternType="solid">
        <fgColor theme="4" tint="0.79998168889431442"/>
        <bgColor indexed="64"/>
      </patternFill>
    </fill>
  </fills>
  <borders count="7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/>
      <bottom style="dashed">
        <color auto="1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5" fillId="0" borderId="0"/>
    <xf numFmtId="0" fontId="8" fillId="2" borderId="0"/>
    <xf numFmtId="0" fontId="24" fillId="0" borderId="0"/>
    <xf numFmtId="0" fontId="15" fillId="0" borderId="0"/>
    <xf numFmtId="0" fontId="8" fillId="0" borderId="0"/>
    <xf numFmtId="0" fontId="15" fillId="0" borderId="0"/>
    <xf numFmtId="0" fontId="1" fillId="0" borderId="0"/>
  </cellStyleXfs>
  <cellXfs count="249">
    <xf numFmtId="0" fontId="0" fillId="0" borderId="0" xfId="0"/>
    <xf numFmtId="0" fontId="2" fillId="0" borderId="0" xfId="0" applyFont="1"/>
    <xf numFmtId="0" fontId="3" fillId="0" borderId="2" xfId="0" applyFont="1" applyBorder="1"/>
    <xf numFmtId="0" fontId="4" fillId="0" borderId="2" xfId="0" applyFont="1" applyBorder="1"/>
    <xf numFmtId="0" fontId="2" fillId="0" borderId="2" xfId="0" applyFont="1" applyFill="1" applyBorder="1" applyAlignment="1">
      <alignment horizontal="center"/>
    </xf>
    <xf numFmtId="0" fontId="6" fillId="0" borderId="0" xfId="0" applyFont="1"/>
    <xf numFmtId="0" fontId="5" fillId="0" borderId="0" xfId="0" applyFont="1" applyFill="1" applyBorder="1" applyAlignment="1">
      <alignment horizontal="center"/>
    </xf>
    <xf numFmtId="0" fontId="5" fillId="0" borderId="0" xfId="0" applyFont="1" applyBorder="1"/>
    <xf numFmtId="0" fontId="5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/>
    <xf numFmtId="0" fontId="9" fillId="0" borderId="1" xfId="0" applyFont="1" applyBorder="1" applyAlignment="1"/>
    <xf numFmtId="0" fontId="2" fillId="0" borderId="5" xfId="0" applyFont="1" applyBorder="1"/>
    <xf numFmtId="0" fontId="10" fillId="0" borderId="5" xfId="0" applyFont="1" applyBorder="1"/>
    <xf numFmtId="0" fontId="11" fillId="0" borderId="5" xfId="0" applyFont="1" applyBorder="1" applyAlignment="1">
      <alignment vertical="center"/>
    </xf>
    <xf numFmtId="0" fontId="10" fillId="0" borderId="0" xfId="0" applyFont="1"/>
    <xf numFmtId="0" fontId="12" fillId="0" borderId="5" xfId="0" applyFont="1" applyBorder="1" applyAlignment="1">
      <alignment vertical="center"/>
    </xf>
    <xf numFmtId="0" fontId="10" fillId="0" borderId="2" xfId="0" applyFont="1" applyBorder="1"/>
    <xf numFmtId="0" fontId="2" fillId="0" borderId="0" xfId="0" applyFont="1" applyBorder="1"/>
    <xf numFmtId="0" fontId="11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0" fillId="0" borderId="0" xfId="0" applyFont="1" applyBorder="1"/>
    <xf numFmtId="0" fontId="10" fillId="0" borderId="0" xfId="0" applyFont="1" applyBorder="1" applyAlignment="1"/>
    <xf numFmtId="0" fontId="14" fillId="0" borderId="0" xfId="0" applyFont="1" applyBorder="1"/>
    <xf numFmtId="0" fontId="16" fillId="0" borderId="0" xfId="1" applyFont="1" applyBorder="1" applyAlignment="1">
      <alignment horizontal="right" vertical="center"/>
    </xf>
    <xf numFmtId="0" fontId="16" fillId="0" borderId="0" xfId="1" applyFont="1" applyBorder="1" applyAlignment="1"/>
    <xf numFmtId="0" fontId="17" fillId="0" borderId="0" xfId="1" applyFont="1" applyBorder="1" applyAlignment="1"/>
    <xf numFmtId="0" fontId="0" fillId="0" borderId="0" xfId="0" applyBorder="1"/>
    <xf numFmtId="0" fontId="19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indent="2"/>
    </xf>
    <xf numFmtId="0" fontId="19" fillId="0" borderId="0" xfId="0" applyFont="1" applyBorder="1"/>
    <xf numFmtId="0" fontId="10" fillId="2" borderId="0" xfId="2" applyFont="1"/>
    <xf numFmtId="0" fontId="10" fillId="2" borderId="0" xfId="2" applyFont="1" applyAlignment="1">
      <alignment horizontal="center" vertical="center"/>
    </xf>
    <xf numFmtId="0" fontId="20" fillId="0" borderId="0" xfId="2" applyFont="1" applyFill="1"/>
    <xf numFmtId="0" fontId="20" fillId="0" borderId="2" xfId="2" applyFont="1" applyFill="1" applyBorder="1" applyAlignment="1">
      <alignment horizontal="center"/>
    </xf>
    <xf numFmtId="0" fontId="20" fillId="0" borderId="0" xfId="2" applyFont="1" applyFill="1" applyBorder="1" applyAlignment="1">
      <alignment horizontal="left"/>
    </xf>
    <xf numFmtId="0" fontId="20" fillId="0" borderId="0" xfId="2" applyFont="1" applyFill="1" applyBorder="1" applyAlignment="1">
      <alignment horizontal="center"/>
    </xf>
    <xf numFmtId="3" fontId="20" fillId="0" borderId="0" xfId="2" applyNumberFormat="1" applyFont="1" applyFill="1" applyBorder="1" applyAlignment="1">
      <alignment horizontal="center"/>
    </xf>
    <xf numFmtId="1" fontId="20" fillId="0" borderId="0" xfId="2" applyNumberFormat="1" applyFont="1" applyFill="1" applyBorder="1" applyAlignment="1">
      <alignment horizontal="center"/>
    </xf>
    <xf numFmtId="0" fontId="20" fillId="0" borderId="11" xfId="2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3" fontId="23" fillId="4" borderId="16" xfId="0" applyNumberFormat="1" applyFont="1" applyFill="1" applyBorder="1" applyAlignment="1">
      <alignment horizontal="center" vertical="top" textRotation="90" readingOrder="1"/>
    </xf>
    <xf numFmtId="3" fontId="23" fillId="8" borderId="16" xfId="0" applyNumberFormat="1" applyFont="1" applyFill="1" applyBorder="1" applyAlignment="1">
      <alignment horizontal="center" vertical="top" textRotation="90" readingOrder="1"/>
    </xf>
    <xf numFmtId="3" fontId="23" fillId="3" borderId="16" xfId="0" applyNumberFormat="1" applyFont="1" applyFill="1" applyBorder="1" applyAlignment="1">
      <alignment horizontal="center" vertical="top" textRotation="90" readingOrder="1"/>
    </xf>
    <xf numFmtId="3" fontId="23" fillId="5" borderId="34" xfId="0" applyNumberFormat="1" applyFont="1" applyFill="1" applyBorder="1" applyAlignment="1">
      <alignment horizontal="center" vertical="top" textRotation="90" readingOrder="1"/>
    </xf>
    <xf numFmtId="3" fontId="23" fillId="8" borderId="17" xfId="0" applyNumberFormat="1" applyFont="1" applyFill="1" applyBorder="1" applyAlignment="1">
      <alignment horizontal="center" vertical="top" textRotation="90" readingOrder="1"/>
    </xf>
    <xf numFmtId="0" fontId="3" fillId="0" borderId="0" xfId="0" applyFont="1" applyBorder="1"/>
    <xf numFmtId="0" fontId="3" fillId="0" borderId="25" xfId="0" applyFont="1" applyBorder="1"/>
    <xf numFmtId="0" fontId="3" fillId="0" borderId="9" xfId="0" applyFont="1" applyBorder="1" applyAlignment="1">
      <alignment horizontal="centerContinuous"/>
    </xf>
    <xf numFmtId="0" fontId="3" fillId="0" borderId="41" xfId="0" applyFont="1" applyBorder="1"/>
    <xf numFmtId="0" fontId="3" fillId="0" borderId="42" xfId="0" applyFont="1" applyBorder="1"/>
    <xf numFmtId="0" fontId="3" fillId="0" borderId="29" xfId="0" applyFont="1" applyBorder="1"/>
    <xf numFmtId="0" fontId="20" fillId="0" borderId="0" xfId="2" applyFont="1" applyFill="1" applyBorder="1"/>
    <xf numFmtId="0" fontId="20" fillId="0" borderId="0" xfId="2" applyFont="1" applyFill="1" applyBorder="1"/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43" xfId="0" applyFont="1" applyBorder="1"/>
    <xf numFmtId="0" fontId="5" fillId="0" borderId="44" xfId="0" applyFont="1" applyBorder="1"/>
    <xf numFmtId="0" fontId="5" fillId="0" borderId="44" xfId="0" applyFont="1" applyBorder="1" applyAlignment="1">
      <alignment vertical="center"/>
    </xf>
    <xf numFmtId="0" fontId="5" fillId="0" borderId="44" xfId="0" applyNumberFormat="1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18" fillId="0" borderId="11" xfId="0" applyFont="1" applyBorder="1" applyAlignment="1">
      <alignment horizontal="left"/>
    </xf>
    <xf numFmtId="0" fontId="25" fillId="0" borderId="10" xfId="1" applyFont="1" applyBorder="1" applyAlignment="1">
      <alignment horizontal="right" vertical="center"/>
    </xf>
    <xf numFmtId="0" fontId="10" fillId="0" borderId="11" xfId="0" applyFont="1" applyBorder="1"/>
    <xf numFmtId="0" fontId="10" fillId="0" borderId="0" xfId="1" applyFont="1" applyBorder="1" applyAlignment="1">
      <alignment horizontal="left"/>
    </xf>
    <xf numFmtId="0" fontId="2" fillId="0" borderId="0" xfId="3" applyFont="1" applyBorder="1" applyAlignment="1"/>
    <xf numFmtId="0" fontId="2" fillId="0" borderId="0" xfId="1" applyFont="1" applyBorder="1" applyAlignment="1"/>
    <xf numFmtId="0" fontId="10" fillId="0" borderId="0" xfId="1" applyFont="1" applyBorder="1" applyAlignment="1">
      <alignment horizontal="right"/>
    </xf>
    <xf numFmtId="0" fontId="3" fillId="0" borderId="0" xfId="1" applyFont="1" applyBorder="1" applyAlignment="1"/>
    <xf numFmtId="0" fontId="26" fillId="0" borderId="11" xfId="3" applyFont="1" applyBorder="1" applyAlignment="1">
      <alignment horizontal="right"/>
    </xf>
    <xf numFmtId="0" fontId="23" fillId="8" borderId="28" xfId="0" applyFont="1" applyFill="1" applyBorder="1" applyAlignment="1">
      <alignment vertical="center"/>
    </xf>
    <xf numFmtId="0" fontId="23" fillId="8" borderId="4" xfId="0" applyFont="1" applyFill="1" applyBorder="1" applyAlignment="1">
      <alignment vertical="center"/>
    </xf>
    <xf numFmtId="0" fontId="3" fillId="0" borderId="30" xfId="2" applyFont="1" applyFill="1" applyBorder="1" applyAlignment="1">
      <alignment horizontal="center" vertical="center"/>
    </xf>
    <xf numFmtId="0" fontId="3" fillId="0" borderId="39" xfId="2" applyFont="1" applyFill="1" applyBorder="1" applyAlignment="1">
      <alignment horizontal="center" vertical="center"/>
    </xf>
    <xf numFmtId="0" fontId="3" fillId="0" borderId="37" xfId="2" applyFont="1" applyFill="1" applyBorder="1" applyAlignment="1">
      <alignment horizontal="center" vertical="center"/>
    </xf>
    <xf numFmtId="0" fontId="10" fillId="0" borderId="6" xfId="2" applyFont="1" applyFill="1" applyBorder="1" applyAlignment="1">
      <alignment vertical="center"/>
    </xf>
    <xf numFmtId="0" fontId="10" fillId="0" borderId="6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vertical="center"/>
    </xf>
    <xf numFmtId="0" fontId="31" fillId="2" borderId="0" xfId="2" applyFont="1" applyAlignment="1">
      <alignment horizontal="center" vertical="center"/>
    </xf>
    <xf numFmtId="0" fontId="34" fillId="2" borderId="0" xfId="2" applyFont="1"/>
    <xf numFmtId="0" fontId="31" fillId="6" borderId="6" xfId="2" applyFont="1" applyFill="1" applyBorder="1" applyAlignment="1">
      <alignment horizontal="center" vertical="center"/>
    </xf>
    <xf numFmtId="0" fontId="31" fillId="6" borderId="40" xfId="2" applyFont="1" applyFill="1" applyBorder="1" applyAlignment="1">
      <alignment horizontal="center" vertical="center"/>
    </xf>
    <xf numFmtId="0" fontId="31" fillId="2" borderId="26" xfId="2" applyFont="1" applyBorder="1" applyAlignment="1">
      <alignment horizontal="center" vertical="center"/>
    </xf>
    <xf numFmtId="0" fontId="34" fillId="4" borderId="18" xfId="2" applyFont="1" applyFill="1" applyBorder="1" applyAlignment="1">
      <alignment horizontal="center" vertical="center"/>
    </xf>
    <xf numFmtId="0" fontId="31" fillId="2" borderId="18" xfId="2" applyFont="1" applyBorder="1" applyAlignment="1">
      <alignment horizontal="center" vertical="center"/>
    </xf>
    <xf numFmtId="0" fontId="31" fillId="5" borderId="14" xfId="2" applyFont="1" applyFill="1" applyBorder="1" applyAlignment="1">
      <alignment horizontal="center" vertical="center"/>
    </xf>
    <xf numFmtId="0" fontId="31" fillId="3" borderId="18" xfId="2" applyFont="1" applyFill="1" applyBorder="1" applyAlignment="1">
      <alignment horizontal="center" vertical="center"/>
    </xf>
    <xf numFmtId="0" fontId="31" fillId="6" borderId="14" xfId="2" applyFont="1" applyFill="1" applyBorder="1" applyAlignment="1">
      <alignment horizontal="center" vertical="center"/>
    </xf>
    <xf numFmtId="0" fontId="31" fillId="6" borderId="18" xfId="2" applyFont="1" applyFill="1" applyBorder="1" applyAlignment="1">
      <alignment horizontal="center" vertical="center"/>
    </xf>
    <xf numFmtId="0" fontId="31" fillId="0" borderId="14" xfId="2" applyFont="1" applyFill="1" applyBorder="1" applyAlignment="1">
      <alignment horizontal="center" vertical="center"/>
    </xf>
    <xf numFmtId="0" fontId="31" fillId="0" borderId="18" xfId="2" applyFont="1" applyFill="1" applyBorder="1" applyAlignment="1">
      <alignment horizontal="center" vertical="center"/>
    </xf>
    <xf numFmtId="0" fontId="31" fillId="6" borderId="19" xfId="2" applyFont="1" applyFill="1" applyBorder="1" applyAlignment="1">
      <alignment horizontal="center" vertical="center"/>
    </xf>
    <xf numFmtId="0" fontId="31" fillId="2" borderId="0" xfId="2" applyFont="1" applyAlignment="1">
      <alignment horizontal="center" vertical="center"/>
    </xf>
    <xf numFmtId="3" fontId="33" fillId="4" borderId="22" xfId="2" applyNumberFormat="1" applyFont="1" applyFill="1" applyBorder="1" applyAlignment="1">
      <alignment horizontal="center" vertical="center"/>
    </xf>
    <xf numFmtId="3" fontId="33" fillId="0" borderId="22" xfId="2" applyNumberFormat="1" applyFont="1" applyFill="1" applyBorder="1" applyAlignment="1">
      <alignment horizontal="center" vertical="center"/>
    </xf>
    <xf numFmtId="0" fontId="33" fillId="5" borderId="21" xfId="2" applyFont="1" applyFill="1" applyBorder="1" applyAlignment="1">
      <alignment horizontal="center" vertical="center"/>
    </xf>
    <xf numFmtId="0" fontId="33" fillId="3" borderId="22" xfId="2" applyFont="1" applyFill="1" applyBorder="1" applyAlignment="1">
      <alignment horizontal="center" vertical="center"/>
    </xf>
    <xf numFmtId="1" fontId="33" fillId="6" borderId="21" xfId="2" applyNumberFormat="1" applyFont="1" applyFill="1" applyBorder="1" applyAlignment="1">
      <alignment horizontal="center" vertical="center"/>
    </xf>
    <xf numFmtId="0" fontId="33" fillId="0" borderId="21" xfId="2" applyFont="1" applyFill="1" applyBorder="1" applyAlignment="1">
      <alignment horizontal="center" vertical="center"/>
    </xf>
    <xf numFmtId="0" fontId="33" fillId="0" borderId="22" xfId="2" applyFont="1" applyFill="1" applyBorder="1" applyAlignment="1">
      <alignment horizontal="center" vertical="center"/>
    </xf>
    <xf numFmtId="0" fontId="33" fillId="6" borderId="21" xfId="2" applyFont="1" applyFill="1" applyBorder="1" applyAlignment="1">
      <alignment horizontal="center" vertical="center"/>
    </xf>
    <xf numFmtId="0" fontId="33" fillId="6" borderId="22" xfId="2" applyFont="1" applyFill="1" applyBorder="1" applyAlignment="1">
      <alignment horizontal="center" vertical="center"/>
    </xf>
    <xf numFmtId="0" fontId="33" fillId="6" borderId="23" xfId="2" applyFont="1" applyFill="1" applyBorder="1" applyAlignment="1">
      <alignment horizontal="center" vertical="center"/>
    </xf>
    <xf numFmtId="0" fontId="31" fillId="2" borderId="40" xfId="2" applyFont="1" applyBorder="1" applyAlignment="1">
      <alignment horizontal="left" vertical="center"/>
    </xf>
    <xf numFmtId="0" fontId="34" fillId="2" borderId="27" xfId="2" applyFont="1" applyBorder="1" applyAlignment="1">
      <alignment horizontal="center" vertical="center"/>
    </xf>
    <xf numFmtId="0" fontId="34" fillId="2" borderId="0" xfId="2" applyFont="1" applyAlignment="1">
      <alignment vertical="center"/>
    </xf>
    <xf numFmtId="0" fontId="31" fillId="0" borderId="0" xfId="0" applyFont="1"/>
    <xf numFmtId="0" fontId="31" fillId="0" borderId="0" xfId="0" applyFont="1" applyAlignment="1">
      <alignment vertical="center"/>
    </xf>
    <xf numFmtId="0" fontId="10" fillId="0" borderId="0" xfId="0" applyFont="1" applyFill="1" applyBorder="1"/>
    <xf numFmtId="0" fontId="10" fillId="0" borderId="0" xfId="2" applyFont="1" applyFill="1" applyBorder="1"/>
    <xf numFmtId="0" fontId="35" fillId="0" borderId="0" xfId="2" applyFont="1" applyFill="1" applyBorder="1" applyAlignment="1">
      <alignment vertical="center"/>
    </xf>
    <xf numFmtId="0" fontId="6" fillId="0" borderId="0" xfId="0" applyFont="1" applyFill="1" applyBorder="1"/>
    <xf numFmtId="0" fontId="31" fillId="0" borderId="0" xfId="2" applyFont="1" applyFill="1" applyBorder="1" applyAlignment="1">
      <alignment horizontal="center" vertical="center"/>
    </xf>
    <xf numFmtId="0" fontId="34" fillId="0" borderId="0" xfId="2" applyFont="1" applyFill="1" applyBorder="1"/>
    <xf numFmtId="0" fontId="34" fillId="0" borderId="0" xfId="2" applyFont="1" applyFill="1" applyBorder="1" applyAlignment="1">
      <alignment vertical="center"/>
    </xf>
    <xf numFmtId="0" fontId="31" fillId="0" borderId="0" xfId="0" applyFont="1" applyFill="1" applyBorder="1"/>
    <xf numFmtId="0" fontId="31" fillId="0" borderId="0" xfId="0" applyFont="1" applyFill="1" applyBorder="1" applyAlignment="1">
      <alignment vertical="center"/>
    </xf>
    <xf numFmtId="0" fontId="7" fillId="0" borderId="0" xfId="1" applyFont="1" applyBorder="1" applyAlignment="1">
      <alignment horizontal="left" vertical="center"/>
    </xf>
    <xf numFmtId="0" fontId="32" fillId="0" borderId="0" xfId="1" applyFont="1" applyBorder="1" applyAlignment="1">
      <alignment vertical="center"/>
    </xf>
    <xf numFmtId="0" fontId="2" fillId="0" borderId="2" xfId="0" applyFont="1" applyBorder="1"/>
    <xf numFmtId="0" fontId="2" fillId="0" borderId="0" xfId="0" applyFont="1" applyBorder="1" applyAlignment="1">
      <alignment vertical="center"/>
    </xf>
    <xf numFmtId="0" fontId="10" fillId="2" borderId="58" xfId="2" applyFont="1" applyBorder="1"/>
    <xf numFmtId="0" fontId="10" fillId="0" borderId="59" xfId="2" applyFont="1" applyFill="1" applyBorder="1" applyAlignment="1">
      <alignment horizontal="left" vertical="center"/>
    </xf>
    <xf numFmtId="0" fontId="31" fillId="3" borderId="53" xfId="2" applyFont="1" applyFill="1" applyBorder="1" applyAlignment="1">
      <alignment horizontal="center" vertical="center"/>
    </xf>
    <xf numFmtId="0" fontId="31" fillId="2" borderId="54" xfId="2" applyFont="1" applyBorder="1" applyAlignment="1">
      <alignment horizontal="center" vertical="center"/>
    </xf>
    <xf numFmtId="0" fontId="31" fillId="5" borderId="53" xfId="2" applyFont="1" applyFill="1" applyBorder="1" applyAlignment="1">
      <alignment horizontal="center" vertical="center"/>
    </xf>
    <xf numFmtId="0" fontId="31" fillId="0" borderId="54" xfId="2" applyFont="1" applyFill="1" applyBorder="1" applyAlignment="1">
      <alignment horizontal="center" vertical="center"/>
    </xf>
    <xf numFmtId="0" fontId="33" fillId="2" borderId="7" xfId="2" applyFont="1" applyBorder="1" applyAlignment="1">
      <alignment horizontal="left" vertical="center"/>
    </xf>
    <xf numFmtId="0" fontId="31" fillId="3" borderId="66" xfId="2" applyFont="1" applyFill="1" applyBorder="1" applyAlignment="1">
      <alignment horizontal="center" vertical="center"/>
    </xf>
    <xf numFmtId="0" fontId="34" fillId="4" borderId="22" xfId="2" applyFont="1" applyFill="1" applyBorder="1" applyAlignment="1">
      <alignment horizontal="center" vertical="center"/>
    </xf>
    <xf numFmtId="0" fontId="31" fillId="2" borderId="22" xfId="2" applyFont="1" applyBorder="1" applyAlignment="1">
      <alignment horizontal="center" vertical="center"/>
    </xf>
    <xf numFmtId="0" fontId="31" fillId="2" borderId="67" xfId="2" applyFont="1" applyBorder="1" applyAlignment="1">
      <alignment horizontal="center" vertical="center"/>
    </xf>
    <xf numFmtId="3" fontId="33" fillId="3" borderId="66" xfId="2" applyNumberFormat="1" applyFont="1" applyFill="1" applyBorder="1" applyAlignment="1">
      <alignment horizontal="center" vertical="center"/>
    </xf>
    <xf numFmtId="3" fontId="33" fillId="0" borderId="67" xfId="2" applyNumberFormat="1" applyFont="1" applyFill="1" applyBorder="1" applyAlignment="1">
      <alignment horizontal="center" vertical="center"/>
    </xf>
    <xf numFmtId="1" fontId="33" fillId="6" borderId="7" xfId="2" applyNumberFormat="1" applyFont="1" applyFill="1" applyBorder="1" applyAlignment="1">
      <alignment horizontal="center" vertical="center"/>
    </xf>
    <xf numFmtId="0" fontId="31" fillId="5" borderId="66" xfId="2" applyFont="1" applyFill="1" applyBorder="1" applyAlignment="1">
      <alignment horizontal="center" vertical="center"/>
    </xf>
    <xf numFmtId="0" fontId="31" fillId="3" borderId="22" xfId="2" applyFont="1" applyFill="1" applyBorder="1" applyAlignment="1">
      <alignment horizontal="center" vertical="center"/>
    </xf>
    <xf numFmtId="0" fontId="31" fillId="0" borderId="21" xfId="2" applyFont="1" applyFill="1" applyBorder="1" applyAlignment="1">
      <alignment horizontal="center" vertical="center"/>
    </xf>
    <xf numFmtId="0" fontId="31" fillId="0" borderId="22" xfId="2" applyFont="1" applyFill="1" applyBorder="1" applyAlignment="1">
      <alignment horizontal="center" vertical="center"/>
    </xf>
    <xf numFmtId="0" fontId="31" fillId="0" borderId="67" xfId="2" applyFont="1" applyFill="1" applyBorder="1" applyAlignment="1">
      <alignment horizontal="center" vertical="center"/>
    </xf>
    <xf numFmtId="0" fontId="33" fillId="5" borderId="66" xfId="2" applyFont="1" applyFill="1" applyBorder="1" applyAlignment="1">
      <alignment horizontal="center" vertical="center"/>
    </xf>
    <xf numFmtId="0" fontId="33" fillId="0" borderId="67" xfId="2" applyFont="1" applyFill="1" applyBorder="1" applyAlignment="1">
      <alignment horizontal="center" vertical="center"/>
    </xf>
    <xf numFmtId="3" fontId="23" fillId="5" borderId="15" xfId="0" applyNumberFormat="1" applyFont="1" applyFill="1" applyBorder="1" applyAlignment="1">
      <alignment horizontal="center" vertical="top" textRotation="90" readingOrder="1"/>
    </xf>
    <xf numFmtId="0" fontId="2" fillId="0" borderId="68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3" fontId="23" fillId="3" borderId="65" xfId="0" applyNumberFormat="1" applyFont="1" applyFill="1" applyBorder="1" applyAlignment="1">
      <alignment horizontal="center" vertical="top" textRotation="90" readingOrder="1"/>
    </xf>
    <xf numFmtId="3" fontId="23" fillId="8" borderId="64" xfId="0" applyNumberFormat="1" applyFont="1" applyFill="1" applyBorder="1" applyAlignment="1">
      <alignment horizontal="center" vertical="top" textRotation="90" readingOrder="1"/>
    </xf>
    <xf numFmtId="0" fontId="2" fillId="0" borderId="33" xfId="0" applyFont="1" applyFill="1" applyBorder="1" applyAlignment="1">
      <alignment horizontal="center" vertical="center"/>
    </xf>
    <xf numFmtId="3" fontId="23" fillId="8" borderId="62" xfId="0" applyNumberFormat="1" applyFont="1" applyFill="1" applyBorder="1" applyAlignment="1">
      <alignment horizontal="center" vertical="top" textRotation="90" readingOrder="1"/>
    </xf>
    <xf numFmtId="3" fontId="23" fillId="5" borderId="63" xfId="0" applyNumberFormat="1" applyFont="1" applyFill="1" applyBorder="1" applyAlignment="1">
      <alignment horizontal="center" vertical="top" textRotation="90" readingOrder="1"/>
    </xf>
    <xf numFmtId="0" fontId="31" fillId="2" borderId="40" xfId="2" applyFont="1" applyBorder="1" applyAlignment="1">
      <alignment horizontal="left" vertical="center" shrinkToFit="1"/>
    </xf>
    <xf numFmtId="0" fontId="31" fillId="2" borderId="40" xfId="2" applyFont="1" applyBorder="1" applyAlignment="1">
      <alignment horizontal="left" vertical="center" wrapText="1"/>
    </xf>
    <xf numFmtId="3" fontId="23" fillId="5" borderId="57" xfId="0" applyNumberFormat="1" applyFont="1" applyFill="1" applyBorder="1" applyAlignment="1">
      <alignment horizontal="center" vertical="top" textRotation="90" readingOrder="1"/>
    </xf>
    <xf numFmtId="0" fontId="0" fillId="0" borderId="69" xfId="2" applyFont="1" applyFill="1" applyBorder="1" applyAlignment="1">
      <alignment horizontal="center" vertical="center"/>
    </xf>
    <xf numFmtId="0" fontId="0" fillId="0" borderId="49" xfId="2" applyFont="1" applyFill="1" applyBorder="1" applyAlignment="1">
      <alignment horizontal="center" vertical="center"/>
    </xf>
    <xf numFmtId="0" fontId="8" fillId="6" borderId="47" xfId="2" applyFont="1" applyFill="1" applyBorder="1" applyAlignment="1">
      <alignment horizontal="center" vertical="center"/>
    </xf>
    <xf numFmtId="0" fontId="8" fillId="6" borderId="24" xfId="2" applyFont="1" applyFill="1" applyBorder="1" applyAlignment="1">
      <alignment horizontal="center" vertical="center"/>
    </xf>
    <xf numFmtId="0" fontId="8" fillId="6" borderId="35" xfId="2" applyFont="1" applyFill="1" applyBorder="1" applyAlignment="1">
      <alignment horizontal="center" vertical="center"/>
    </xf>
    <xf numFmtId="0" fontId="8" fillId="0" borderId="70" xfId="2" applyFont="1" applyFill="1" applyBorder="1" applyAlignment="1">
      <alignment horizontal="center" vertical="center"/>
    </xf>
    <xf numFmtId="0" fontId="8" fillId="0" borderId="46" xfId="2" applyFont="1" applyFill="1" applyBorder="1" applyAlignment="1">
      <alignment horizontal="center" vertical="center"/>
    </xf>
    <xf numFmtId="0" fontId="8" fillId="0" borderId="24" xfId="2" applyFont="1" applyFill="1" applyBorder="1" applyAlignment="1">
      <alignment horizontal="center" vertical="center"/>
    </xf>
    <xf numFmtId="0" fontId="8" fillId="0" borderId="61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8" fillId="6" borderId="71" xfId="2" applyFont="1" applyFill="1" applyBorder="1" applyAlignment="1">
      <alignment horizontal="center" vertical="center"/>
    </xf>
    <xf numFmtId="0" fontId="22" fillId="7" borderId="27" xfId="0" applyFont="1" applyFill="1" applyBorder="1" applyAlignment="1">
      <alignment horizontal="left" vertical="center" indent="1"/>
    </xf>
    <xf numFmtId="0" fontId="22" fillId="7" borderId="7" xfId="0" applyFont="1" applyFill="1" applyBorder="1" applyAlignment="1">
      <alignment horizontal="left" vertical="center" indent="1"/>
    </xf>
    <xf numFmtId="0" fontId="4" fillId="0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/>
    </xf>
    <xf numFmtId="0" fontId="4" fillId="0" borderId="72" xfId="0" applyFont="1" applyFill="1" applyBorder="1" applyAlignment="1">
      <alignment vertical="center"/>
    </xf>
    <xf numFmtId="0" fontId="34" fillId="2" borderId="28" xfId="2" applyFont="1" applyBorder="1" applyAlignment="1">
      <alignment horizontal="center"/>
    </xf>
    <xf numFmtId="0" fontId="33" fillId="2" borderId="8" xfId="2" applyFont="1" applyBorder="1" applyAlignment="1">
      <alignment horizontal="left"/>
    </xf>
    <xf numFmtId="3" fontId="33" fillId="3" borderId="48" xfId="2" applyNumberFormat="1" applyFont="1" applyFill="1" applyBorder="1" applyAlignment="1">
      <alignment horizontal="center"/>
    </xf>
    <xf numFmtId="3" fontId="33" fillId="4" borderId="24" xfId="2" applyNumberFormat="1" applyFont="1" applyFill="1" applyBorder="1" applyAlignment="1">
      <alignment horizontal="center"/>
    </xf>
    <xf numFmtId="3" fontId="33" fillId="0" borderId="24" xfId="2" applyNumberFormat="1" applyFont="1" applyFill="1" applyBorder="1" applyAlignment="1">
      <alignment horizontal="center"/>
    </xf>
    <xf numFmtId="3" fontId="33" fillId="0" borderId="61" xfId="2" applyNumberFormat="1" applyFont="1" applyFill="1" applyBorder="1" applyAlignment="1">
      <alignment horizontal="center"/>
    </xf>
    <xf numFmtId="0" fontId="33" fillId="5" borderId="47" xfId="2" applyFont="1" applyFill="1" applyBorder="1" applyAlignment="1">
      <alignment horizontal="center"/>
    </xf>
    <xf numFmtId="0" fontId="33" fillId="3" borderId="24" xfId="2" applyFont="1" applyFill="1" applyBorder="1" applyAlignment="1">
      <alignment horizontal="center"/>
    </xf>
    <xf numFmtId="1" fontId="33" fillId="6" borderId="47" xfId="2" applyNumberFormat="1" applyFont="1" applyFill="1" applyBorder="1" applyAlignment="1">
      <alignment horizontal="center"/>
    </xf>
    <xf numFmtId="1" fontId="33" fillId="6" borderId="8" xfId="2" applyNumberFormat="1" applyFont="1" applyFill="1" applyBorder="1" applyAlignment="1">
      <alignment horizontal="center"/>
    </xf>
    <xf numFmtId="0" fontId="33" fillId="5" borderId="48" xfId="2" applyFont="1" applyFill="1" applyBorder="1" applyAlignment="1">
      <alignment horizontal="center"/>
    </xf>
    <xf numFmtId="0" fontId="33" fillId="0" borderId="47" xfId="2" applyFont="1" applyFill="1" applyBorder="1" applyAlignment="1">
      <alignment horizontal="center"/>
    </xf>
    <xf numFmtId="0" fontId="33" fillId="0" borderId="24" xfId="2" applyFont="1" applyFill="1" applyBorder="1" applyAlignment="1">
      <alignment horizontal="center"/>
    </xf>
    <xf numFmtId="0" fontId="33" fillId="0" borderId="61" xfId="2" applyFont="1" applyFill="1" applyBorder="1" applyAlignment="1">
      <alignment horizontal="center"/>
    </xf>
    <xf numFmtId="0" fontId="33" fillId="6" borderId="47" xfId="2" applyFont="1" applyFill="1" applyBorder="1" applyAlignment="1">
      <alignment horizontal="center"/>
    </xf>
    <xf numFmtId="0" fontId="33" fillId="6" borderId="24" xfId="2" applyFont="1" applyFill="1" applyBorder="1" applyAlignment="1">
      <alignment horizontal="center"/>
    </xf>
    <xf numFmtId="0" fontId="33" fillId="6" borderId="71" xfId="2" applyFont="1" applyFill="1" applyBorder="1" applyAlignment="1">
      <alignment horizontal="center"/>
    </xf>
    <xf numFmtId="0" fontId="22" fillId="7" borderId="27" xfId="3" applyFont="1" applyFill="1" applyBorder="1" applyAlignment="1">
      <alignment horizontal="left" vertical="center" indent="1"/>
    </xf>
    <xf numFmtId="0" fontId="22" fillId="7" borderId="7" xfId="3" applyFont="1" applyFill="1" applyBorder="1" applyAlignment="1">
      <alignment horizontal="left" vertical="center" indent="1"/>
    </xf>
    <xf numFmtId="0" fontId="4" fillId="0" borderId="7" xfId="3" applyFont="1" applyFill="1" applyBorder="1" applyAlignment="1">
      <alignment vertical="center"/>
    </xf>
    <xf numFmtId="0" fontId="6" fillId="0" borderId="7" xfId="3" applyFont="1" applyFill="1" applyBorder="1" applyAlignment="1">
      <alignment horizontal="center"/>
    </xf>
    <xf numFmtId="0" fontId="4" fillId="0" borderId="72" xfId="3" applyFont="1" applyFill="1" applyBorder="1" applyAlignment="1">
      <alignment vertical="center"/>
    </xf>
    <xf numFmtId="0" fontId="3" fillId="0" borderId="30" xfId="0" applyFont="1" applyBorder="1"/>
    <xf numFmtId="0" fontId="3" fillId="0" borderId="30" xfId="0" applyFont="1" applyBorder="1" applyAlignment="1">
      <alignment horizontal="centerContinuous"/>
    </xf>
    <xf numFmtId="0" fontId="3" fillId="0" borderId="37" xfId="0" applyFont="1" applyBorder="1"/>
    <xf numFmtId="0" fontId="36" fillId="2" borderId="40" xfId="2" applyFont="1" applyBorder="1" applyAlignment="1">
      <alignment horizontal="left" vertical="center"/>
    </xf>
    <xf numFmtId="0" fontId="31" fillId="2" borderId="28" xfId="2" applyFont="1" applyBorder="1" applyAlignment="1">
      <alignment horizontal="center" vertical="center"/>
    </xf>
    <xf numFmtId="0" fontId="36" fillId="2" borderId="61" xfId="2" applyFont="1" applyBorder="1" applyAlignment="1">
      <alignment horizontal="left" vertical="center"/>
    </xf>
    <xf numFmtId="0" fontId="31" fillId="2" borderId="2" xfId="2" applyFont="1" applyBorder="1" applyAlignment="1">
      <alignment horizontal="center" vertical="center"/>
    </xf>
    <xf numFmtId="0" fontId="31" fillId="2" borderId="52" xfId="2" applyFont="1" applyBorder="1" applyAlignment="1">
      <alignment horizontal="left" vertical="center"/>
    </xf>
    <xf numFmtId="0" fontId="31" fillId="2" borderId="54" xfId="2" applyFont="1" applyBorder="1" applyAlignment="1">
      <alignment horizontal="left" vertical="center"/>
    </xf>
    <xf numFmtId="0" fontId="17" fillId="0" borderId="0" xfId="1" applyFont="1" applyBorder="1" applyAlignment="1">
      <alignment horizontal="center" vertical="center"/>
    </xf>
    <xf numFmtId="0" fontId="17" fillId="0" borderId="38" xfId="1" applyFont="1" applyBorder="1" applyAlignment="1">
      <alignment horizontal="left" vertical="center"/>
    </xf>
    <xf numFmtId="0" fontId="32" fillId="0" borderId="0" xfId="1" applyFont="1" applyBorder="1" applyAlignment="1">
      <alignment horizontal="left" vertical="center"/>
    </xf>
    <xf numFmtId="0" fontId="2" fillId="0" borderId="34" xfId="0" applyFont="1" applyBorder="1"/>
    <xf numFmtId="0" fontId="17" fillId="0" borderId="38" xfId="1" applyFont="1" applyBorder="1" applyAlignment="1">
      <alignment horizontal="right" vertical="center"/>
    </xf>
    <xf numFmtId="0" fontId="20" fillId="0" borderId="32" xfId="2" applyFont="1" applyFill="1" applyBorder="1" applyAlignment="1">
      <alignment horizontal="center" vertical="center"/>
    </xf>
    <xf numFmtId="0" fontId="20" fillId="0" borderId="3" xfId="2" applyFont="1" applyFill="1" applyBorder="1" applyAlignment="1">
      <alignment horizontal="center" vertical="center"/>
    </xf>
    <xf numFmtId="0" fontId="20" fillId="0" borderId="31" xfId="2" applyFont="1" applyFill="1" applyBorder="1" applyAlignment="1">
      <alignment horizontal="center" vertical="center"/>
    </xf>
    <xf numFmtId="0" fontId="20" fillId="0" borderId="36" xfId="2" applyFont="1" applyFill="1" applyBorder="1" applyAlignment="1">
      <alignment horizontal="center" vertical="center"/>
    </xf>
    <xf numFmtId="0" fontId="20" fillId="3" borderId="55" xfId="2" applyFont="1" applyFill="1" applyBorder="1" applyAlignment="1">
      <alignment horizontal="center" vertical="center" textRotation="90"/>
    </xf>
    <xf numFmtId="0" fontId="20" fillId="3" borderId="50" xfId="2" applyFont="1" applyFill="1" applyBorder="1" applyAlignment="1">
      <alignment horizontal="center" vertical="center" textRotation="90"/>
    </xf>
    <xf numFmtId="0" fontId="20" fillId="0" borderId="30" xfId="2" applyFont="1" applyFill="1" applyBorder="1" applyAlignment="1">
      <alignment horizontal="center" vertical="center"/>
    </xf>
    <xf numFmtId="0" fontId="20" fillId="0" borderId="56" xfId="2" applyFont="1" applyFill="1" applyBorder="1" applyAlignment="1">
      <alignment horizontal="center" vertical="center"/>
    </xf>
    <xf numFmtId="0" fontId="20" fillId="4" borderId="20" xfId="2" applyFont="1" applyFill="1" applyBorder="1" applyAlignment="1">
      <alignment horizontal="center" vertical="center" textRotation="90"/>
    </xf>
    <xf numFmtId="0" fontId="27" fillId="0" borderId="36" xfId="2" applyFont="1" applyFill="1" applyBorder="1" applyAlignment="1">
      <alignment horizontal="center" vertical="center"/>
    </xf>
    <xf numFmtId="0" fontId="27" fillId="0" borderId="0" xfId="2" applyFont="1" applyFill="1" applyBorder="1" applyAlignment="1">
      <alignment horizontal="center" vertical="center"/>
    </xf>
    <xf numFmtId="0" fontId="27" fillId="0" borderId="51" xfId="2" applyFont="1" applyFill="1" applyBorder="1" applyAlignment="1">
      <alignment horizontal="center" vertical="center"/>
    </xf>
    <xf numFmtId="0" fontId="21" fillId="0" borderId="20" xfId="2" quotePrefix="1" applyFont="1" applyFill="1" applyBorder="1" applyAlignment="1">
      <alignment horizontal="center" vertical="top" textRotation="90"/>
    </xf>
    <xf numFmtId="0" fontId="21" fillId="0" borderId="20" xfId="2" applyFont="1" applyFill="1" applyBorder="1" applyAlignment="1">
      <alignment horizontal="center" vertical="top" textRotation="90"/>
    </xf>
    <xf numFmtId="0" fontId="21" fillId="0" borderId="52" xfId="2" applyFont="1" applyFill="1" applyBorder="1" applyAlignment="1">
      <alignment horizontal="center" vertical="top" textRotation="90"/>
    </xf>
    <xf numFmtId="0" fontId="17" fillId="6" borderId="35" xfId="2" applyFont="1" applyFill="1" applyBorder="1" applyAlignment="1">
      <alignment horizontal="center" vertical="center"/>
    </xf>
    <xf numFmtId="0" fontId="17" fillId="6" borderId="8" xfId="2" applyFont="1" applyFill="1" applyBorder="1" applyAlignment="1">
      <alignment horizontal="center" vertical="center"/>
    </xf>
    <xf numFmtId="0" fontId="17" fillId="6" borderId="12" xfId="2" applyFont="1" applyFill="1" applyBorder="1" applyAlignment="1">
      <alignment horizontal="center" vertical="center"/>
    </xf>
    <xf numFmtId="0" fontId="30" fillId="6" borderId="6" xfId="2" applyFont="1" applyFill="1" applyBorder="1" applyAlignment="1">
      <alignment horizontal="center" vertical="center"/>
    </xf>
    <xf numFmtId="0" fontId="30" fillId="0" borderId="40" xfId="2" applyFont="1" applyFill="1" applyBorder="1" applyAlignment="1">
      <alignment horizontal="center" vertical="center"/>
    </xf>
    <xf numFmtId="0" fontId="30" fillId="0" borderId="6" xfId="2" applyFont="1" applyFill="1" applyBorder="1" applyAlignment="1">
      <alignment horizontal="center" vertical="center"/>
    </xf>
    <xf numFmtId="0" fontId="30" fillId="0" borderId="60" xfId="2" applyFont="1" applyFill="1" applyBorder="1" applyAlignment="1">
      <alignment horizontal="center" vertical="center"/>
    </xf>
    <xf numFmtId="0" fontId="30" fillId="6" borderId="40" xfId="2" applyFont="1" applyFill="1" applyBorder="1" applyAlignment="1">
      <alignment horizontal="center" vertical="center"/>
    </xf>
    <xf numFmtId="0" fontId="30" fillId="6" borderId="13" xfId="2" applyFont="1" applyFill="1" applyBorder="1" applyAlignment="1">
      <alignment horizontal="center" vertical="center"/>
    </xf>
    <xf numFmtId="0" fontId="23" fillId="8" borderId="8" xfId="0" applyFont="1" applyFill="1" applyBorder="1" applyAlignment="1">
      <alignment horizontal="left" vertical="center"/>
    </xf>
    <xf numFmtId="0" fontId="23" fillId="8" borderId="34" xfId="0" applyFont="1" applyFill="1" applyBorder="1" applyAlignment="1">
      <alignment horizontal="left" vertical="center"/>
    </xf>
    <xf numFmtId="0" fontId="20" fillId="3" borderId="24" xfId="2" applyFont="1" applyFill="1" applyBorder="1" applyAlignment="1">
      <alignment horizontal="center" vertical="center"/>
    </xf>
    <xf numFmtId="0" fontId="20" fillId="3" borderId="18" xfId="2" applyFont="1" applyFill="1" applyBorder="1" applyAlignment="1">
      <alignment horizontal="center" vertical="center"/>
    </xf>
    <xf numFmtId="0" fontId="20" fillId="5" borderId="47" xfId="2" applyFont="1" applyFill="1" applyBorder="1" applyAlignment="1">
      <alignment horizontal="center" vertical="center" textRotation="90"/>
    </xf>
    <xf numFmtId="0" fontId="20" fillId="5" borderId="14" xfId="2" applyFont="1" applyFill="1" applyBorder="1" applyAlignment="1">
      <alignment horizontal="center" vertical="center" textRotation="90"/>
    </xf>
    <xf numFmtId="0" fontId="20" fillId="3" borderId="61" xfId="2" applyFont="1" applyFill="1" applyBorder="1" applyAlignment="1">
      <alignment horizontal="center" vertical="center" textRotation="1"/>
    </xf>
    <xf numFmtId="0" fontId="20" fillId="3" borderId="54" xfId="2" applyFont="1" applyFill="1" applyBorder="1" applyAlignment="1">
      <alignment horizontal="center" vertical="center" textRotation="1"/>
    </xf>
    <xf numFmtId="0" fontId="20" fillId="5" borderId="48" xfId="2" applyFont="1" applyFill="1" applyBorder="1" applyAlignment="1">
      <alignment horizontal="center" vertical="center" textRotation="90"/>
    </xf>
    <xf numFmtId="0" fontId="20" fillId="5" borderId="53" xfId="2" applyFont="1" applyFill="1" applyBorder="1" applyAlignment="1">
      <alignment horizontal="center" vertical="center" textRotation="90"/>
    </xf>
    <xf numFmtId="0" fontId="17" fillId="0" borderId="35" xfId="2" applyFont="1" applyFill="1" applyBorder="1" applyAlignment="1">
      <alignment horizontal="center" vertical="center"/>
    </xf>
    <xf numFmtId="0" fontId="17" fillId="0" borderId="8" xfId="2" applyFont="1" applyFill="1" applyBorder="1" applyAlignment="1">
      <alignment horizontal="center" vertical="center"/>
    </xf>
    <xf numFmtId="0" fontId="17" fillId="0" borderId="49" xfId="2" applyFont="1" applyFill="1" applyBorder="1" applyAlignment="1">
      <alignment horizontal="center" vertical="center"/>
    </xf>
  </cellXfs>
  <cellStyles count="8">
    <cellStyle name="Normalny" xfId="0" builtinId="0"/>
    <cellStyle name="Normalny 2" xfId="3"/>
    <cellStyle name="Normalny 2 2" xfId="4"/>
    <cellStyle name="Normalny 3" xfId="1"/>
    <cellStyle name="Normalny 4" xfId="5"/>
    <cellStyle name="Normalny 5" xfId="6"/>
    <cellStyle name="Normalny 6" xfId="7"/>
    <cellStyle name="Normalny_Kom_Dyd_Milec_I i IIst_stac_MiBM_ZiIP_MCH_RWkwiecień2008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137862</xdr:colOff>
      <xdr:row>0</xdr:row>
      <xdr:rowOff>175461</xdr:rowOff>
    </xdr:from>
    <xdr:to>
      <xdr:col>1</xdr:col>
      <xdr:colOff>1577862</xdr:colOff>
      <xdr:row>4</xdr:row>
      <xdr:rowOff>224310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711" y="175461"/>
          <a:ext cx="1440000" cy="14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AA99"/>
  <sheetViews>
    <sheetView showGridLines="0" showZeros="0" tabSelected="1" zoomScale="50" zoomScaleNormal="50" workbookViewId="0">
      <selection activeCell="W11" sqref="W11"/>
    </sheetView>
  </sheetViews>
  <sheetFormatPr defaultColWidth="9.109375" defaultRowHeight="15" x14ac:dyDescent="0.25"/>
  <cols>
    <col min="1" max="1" width="7.6640625" style="1" customWidth="1"/>
    <col min="2" max="2" width="80.6640625" style="11" customWidth="1"/>
    <col min="3" max="3" width="5.6640625" style="11" customWidth="1"/>
    <col min="4" max="4" width="8.6640625" style="7" customWidth="1"/>
    <col min="5" max="5" width="5.6640625" style="7" customWidth="1"/>
    <col min="6" max="8" width="5.6640625" style="11" customWidth="1"/>
    <col min="9" max="23" width="5.6640625" style="8" customWidth="1"/>
    <col min="24" max="24" width="5.6640625" style="9" customWidth="1"/>
    <col min="25" max="26" width="5.6640625" style="8" customWidth="1"/>
    <col min="27" max="16384" width="9.109375" style="1"/>
  </cols>
  <sheetData>
    <row r="1" spans="1:27" s="16" customFormat="1" ht="31.5" customHeight="1" thickTop="1" x14ac:dyDescent="0.4">
      <c r="A1" s="12"/>
      <c r="B1" s="13"/>
      <c r="C1" s="14"/>
      <c r="D1" s="14"/>
      <c r="E1" s="15"/>
      <c r="F1" s="15"/>
      <c r="G1" s="15"/>
      <c r="H1" s="15"/>
      <c r="I1" s="15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7"/>
      <c r="V1" s="17"/>
      <c r="W1" s="17"/>
      <c r="X1" s="17"/>
      <c r="Y1" s="17"/>
      <c r="Z1" s="69" t="s">
        <v>80</v>
      </c>
      <c r="AA1" s="115"/>
    </row>
    <row r="2" spans="1:27" s="16" customFormat="1" ht="31.5" customHeight="1" x14ac:dyDescent="0.4">
      <c r="A2" s="18"/>
      <c r="B2" s="19"/>
      <c r="C2" s="21" t="s">
        <v>79</v>
      </c>
      <c r="D2" s="20"/>
      <c r="E2" s="22"/>
      <c r="F2" s="22"/>
      <c r="G2" s="22"/>
      <c r="H2" s="20"/>
      <c r="I2" s="20"/>
      <c r="J2" s="20"/>
      <c r="K2" s="22"/>
      <c r="L2" s="22"/>
      <c r="M2" s="71" t="s">
        <v>49</v>
      </c>
      <c r="N2" s="72"/>
      <c r="O2" s="23"/>
      <c r="P2" s="23"/>
      <c r="Q2" s="73"/>
      <c r="R2" s="73"/>
      <c r="S2" s="73"/>
      <c r="T2" s="73"/>
      <c r="U2" s="74"/>
      <c r="V2" s="75"/>
      <c r="W2" s="75"/>
      <c r="X2" s="75"/>
      <c r="Y2" s="75"/>
      <c r="Z2" s="76" t="s">
        <v>50</v>
      </c>
      <c r="AA2" s="115"/>
    </row>
    <row r="3" spans="1:27" s="16" customFormat="1" ht="24.6" x14ac:dyDescent="0.4">
      <c r="A3" s="3"/>
      <c r="B3" s="24"/>
      <c r="C3" s="22"/>
      <c r="D3" s="22"/>
      <c r="E3" s="25" t="s">
        <v>85</v>
      </c>
      <c r="F3" s="211">
        <v>2021</v>
      </c>
      <c r="G3" s="211"/>
      <c r="H3" s="208" t="s">
        <v>8</v>
      </c>
      <c r="I3" s="207"/>
      <c r="J3" s="22"/>
      <c r="K3" s="22"/>
      <c r="L3" s="22"/>
      <c r="M3" s="68" t="s">
        <v>54</v>
      </c>
      <c r="N3" s="19"/>
      <c r="O3" s="26"/>
      <c r="P3" s="19"/>
      <c r="Q3" s="22"/>
      <c r="R3" s="22"/>
      <c r="S3" s="27"/>
      <c r="T3" s="27"/>
      <c r="U3" s="27"/>
      <c r="V3" s="27"/>
      <c r="W3" s="27"/>
      <c r="X3" s="19"/>
      <c r="Y3" s="19"/>
      <c r="Z3" s="70"/>
      <c r="AA3" s="115"/>
    </row>
    <row r="4" spans="1:27" s="16" customFormat="1" ht="20.100000000000001" customHeight="1" x14ac:dyDescent="0.3">
      <c r="A4" s="3"/>
      <c r="B4" s="24"/>
      <c r="C4" s="19"/>
      <c r="D4" s="28"/>
      <c r="E4" s="19"/>
      <c r="F4" s="28"/>
      <c r="G4" s="19"/>
      <c r="H4" s="19"/>
      <c r="I4" s="29"/>
      <c r="J4" s="19"/>
      <c r="K4" s="30"/>
      <c r="L4" s="22"/>
      <c r="M4" s="124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70"/>
      <c r="AA4" s="115"/>
    </row>
    <row r="5" spans="1:27" s="16" customFormat="1" ht="20.100000000000001" customHeight="1" x14ac:dyDescent="0.3">
      <c r="A5" s="3"/>
      <c r="B5" s="24"/>
      <c r="C5" s="19"/>
      <c r="D5" s="28"/>
      <c r="E5" s="19"/>
      <c r="F5" s="28"/>
      <c r="G5" s="19"/>
      <c r="H5" s="19"/>
      <c r="I5" s="31"/>
      <c r="J5" s="19"/>
      <c r="K5" s="22"/>
      <c r="L5" s="22"/>
      <c r="M5" s="125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70"/>
      <c r="AA5" s="115"/>
    </row>
    <row r="6" spans="1:27" s="16" customFormat="1" ht="20.100000000000001" customHeight="1" thickBot="1" x14ac:dyDescent="0.35">
      <c r="A6" s="126"/>
      <c r="B6" s="19"/>
      <c r="C6" s="19"/>
      <c r="D6" s="19"/>
      <c r="E6" s="127"/>
      <c r="F6" s="19"/>
      <c r="G6" s="19"/>
      <c r="H6" s="19"/>
      <c r="I6" s="19"/>
      <c r="J6" s="19"/>
      <c r="K6" s="19"/>
      <c r="L6" s="19"/>
      <c r="M6" s="209"/>
      <c r="N6" s="210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70"/>
      <c r="AA6" s="115"/>
    </row>
    <row r="7" spans="1:27" s="32" customFormat="1" ht="20.100000000000001" customHeight="1" x14ac:dyDescent="0.3">
      <c r="A7" s="212" t="s">
        <v>26</v>
      </c>
      <c r="B7" s="214" t="s">
        <v>1</v>
      </c>
      <c r="C7" s="216" t="s">
        <v>27</v>
      </c>
      <c r="D7" s="218" t="s">
        <v>0</v>
      </c>
      <c r="E7" s="218"/>
      <c r="F7" s="218"/>
      <c r="G7" s="218"/>
      <c r="H7" s="219"/>
      <c r="I7" s="128"/>
      <c r="J7" s="79"/>
      <c r="K7" s="79"/>
      <c r="L7" s="79"/>
      <c r="M7" s="79"/>
      <c r="N7" s="79"/>
      <c r="O7" s="79"/>
      <c r="P7" s="79"/>
      <c r="Q7" s="79"/>
      <c r="R7" s="80" t="s">
        <v>28</v>
      </c>
      <c r="S7" s="79"/>
      <c r="T7" s="79"/>
      <c r="U7" s="79"/>
      <c r="V7" s="79"/>
      <c r="W7" s="79"/>
      <c r="X7" s="79"/>
      <c r="Y7" s="79"/>
      <c r="Z7" s="81"/>
      <c r="AA7" s="116"/>
    </row>
    <row r="8" spans="1:27" s="32" customFormat="1" ht="20.100000000000001" customHeight="1" x14ac:dyDescent="0.3">
      <c r="A8" s="213"/>
      <c r="B8" s="215"/>
      <c r="C8" s="217"/>
      <c r="D8" s="220" t="s">
        <v>29</v>
      </c>
      <c r="E8" s="221" t="s">
        <v>30</v>
      </c>
      <c r="F8" s="222"/>
      <c r="G8" s="222"/>
      <c r="H8" s="223"/>
      <c r="I8" s="129"/>
      <c r="J8" s="82"/>
      <c r="K8" s="82"/>
      <c r="L8" s="82"/>
      <c r="M8" s="82"/>
      <c r="N8" s="82"/>
      <c r="O8" s="82"/>
      <c r="P8" s="82"/>
      <c r="Q8" s="82"/>
      <c r="R8" s="83" t="s">
        <v>31</v>
      </c>
      <c r="S8" s="82"/>
      <c r="T8" s="82"/>
      <c r="U8" s="82"/>
      <c r="V8" s="82"/>
      <c r="W8" s="82"/>
      <c r="X8" s="82"/>
      <c r="Y8" s="82"/>
      <c r="Z8" s="84"/>
      <c r="AA8" s="116"/>
    </row>
    <row r="9" spans="1:27" s="32" customFormat="1" ht="30" customHeight="1" x14ac:dyDescent="0.3">
      <c r="A9" s="213"/>
      <c r="B9" s="215"/>
      <c r="C9" s="217"/>
      <c r="D9" s="220"/>
      <c r="E9" s="224" t="s">
        <v>32</v>
      </c>
      <c r="F9" s="225" t="s">
        <v>33</v>
      </c>
      <c r="G9" s="225" t="s">
        <v>34</v>
      </c>
      <c r="H9" s="226" t="s">
        <v>35</v>
      </c>
      <c r="I9" s="244" t="s">
        <v>36</v>
      </c>
      <c r="J9" s="242" t="s">
        <v>2</v>
      </c>
      <c r="K9" s="228" t="s">
        <v>3</v>
      </c>
      <c r="L9" s="228"/>
      <c r="M9" s="228"/>
      <c r="N9" s="228"/>
      <c r="O9" s="244" t="s">
        <v>36</v>
      </c>
      <c r="P9" s="238" t="s">
        <v>2</v>
      </c>
      <c r="Q9" s="246" t="s">
        <v>4</v>
      </c>
      <c r="R9" s="247"/>
      <c r="S9" s="247"/>
      <c r="T9" s="248"/>
      <c r="U9" s="240" t="s">
        <v>36</v>
      </c>
      <c r="V9" s="238" t="s">
        <v>2</v>
      </c>
      <c r="W9" s="227" t="s">
        <v>5</v>
      </c>
      <c r="X9" s="228"/>
      <c r="Y9" s="228"/>
      <c r="Z9" s="229"/>
      <c r="AA9" s="116"/>
    </row>
    <row r="10" spans="1:27" s="32" customFormat="1" ht="20.100000000000001" customHeight="1" x14ac:dyDescent="0.3">
      <c r="A10" s="213"/>
      <c r="B10" s="215"/>
      <c r="C10" s="217"/>
      <c r="D10" s="220"/>
      <c r="E10" s="224"/>
      <c r="F10" s="225"/>
      <c r="G10" s="225"/>
      <c r="H10" s="226"/>
      <c r="I10" s="245"/>
      <c r="J10" s="243"/>
      <c r="K10" s="230" t="str">
        <f>IF(F3&lt;&gt;"",($F$3&amp;"/"&amp;RIGHT($F$3+1,2)&amp;" LATO"),"")</f>
        <v>2021/22 LATO</v>
      </c>
      <c r="L10" s="230"/>
      <c r="M10" s="230"/>
      <c r="N10" s="230"/>
      <c r="O10" s="245"/>
      <c r="P10" s="239"/>
      <c r="Q10" s="231" t="str">
        <f>IFERROR(($F$3+1&amp;"/"&amp;RIGHT($F$3,2)+2&amp;" ZIMA"),"")</f>
        <v>2022/23 ZIMA</v>
      </c>
      <c r="R10" s="232"/>
      <c r="S10" s="232"/>
      <c r="T10" s="233"/>
      <c r="U10" s="241"/>
      <c r="V10" s="239"/>
      <c r="W10" s="234" t="str">
        <f>IFERROR(($F$3+1&amp;"/"&amp;RIGHT($F$3,2)+2&amp;" LATO"),"")</f>
        <v>2022/23 LATO</v>
      </c>
      <c r="X10" s="230"/>
      <c r="Y10" s="230"/>
      <c r="Z10" s="235"/>
      <c r="AA10" s="116"/>
    </row>
    <row r="11" spans="1:27" s="33" customFormat="1" ht="20.100000000000001" customHeight="1" x14ac:dyDescent="0.25">
      <c r="A11" s="213"/>
      <c r="B11" s="215"/>
      <c r="C11" s="217"/>
      <c r="D11" s="220"/>
      <c r="E11" s="224"/>
      <c r="F11" s="225"/>
      <c r="G11" s="225"/>
      <c r="H11" s="226"/>
      <c r="I11" s="160"/>
      <c r="J11" s="161"/>
      <c r="K11" s="162" t="s">
        <v>6</v>
      </c>
      <c r="L11" s="163" t="s">
        <v>7</v>
      </c>
      <c r="M11" s="163" t="s">
        <v>8</v>
      </c>
      <c r="N11" s="164" t="s">
        <v>9</v>
      </c>
      <c r="O11" s="165"/>
      <c r="P11" s="166"/>
      <c r="Q11" s="167" t="s">
        <v>6</v>
      </c>
      <c r="R11" s="167" t="s">
        <v>7</v>
      </c>
      <c r="S11" s="167" t="s">
        <v>8</v>
      </c>
      <c r="T11" s="168" t="s">
        <v>9</v>
      </c>
      <c r="U11" s="169"/>
      <c r="V11" s="166"/>
      <c r="W11" s="163" t="s">
        <v>6</v>
      </c>
      <c r="X11" s="163" t="s">
        <v>7</v>
      </c>
      <c r="Y11" s="163" t="s">
        <v>8</v>
      </c>
      <c r="Z11" s="170" t="s">
        <v>9</v>
      </c>
      <c r="AA11" s="117"/>
    </row>
    <row r="12" spans="1:27" s="5" customFormat="1" ht="25.05" customHeight="1" x14ac:dyDescent="0.25">
      <c r="A12" s="171" t="s">
        <v>37</v>
      </c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3"/>
      <c r="P12" s="174"/>
      <c r="Q12" s="173"/>
      <c r="R12" s="173"/>
      <c r="S12" s="173"/>
      <c r="T12" s="173"/>
      <c r="U12" s="173"/>
      <c r="V12" s="173"/>
      <c r="W12" s="173"/>
      <c r="X12" s="173"/>
      <c r="Y12" s="173"/>
      <c r="Z12" s="175"/>
      <c r="AA12" s="118"/>
    </row>
    <row r="13" spans="1:27" s="85" customFormat="1" ht="25.05" customHeight="1" x14ac:dyDescent="0.25">
      <c r="A13" s="202">
        <v>1</v>
      </c>
      <c r="B13" s="203" t="s">
        <v>55</v>
      </c>
      <c r="C13" s="130">
        <f t="shared" ref="C13" si="0">COUNTA(J13,P13,V13)</f>
        <v>0</v>
      </c>
      <c r="D13" s="90">
        <f t="shared" ref="D13" si="1">SUM(E13:H13)</f>
        <v>30</v>
      </c>
      <c r="E13" s="91">
        <f t="shared" ref="E13:H13" si="2">SUM(K13,Q13,W13)</f>
        <v>30</v>
      </c>
      <c r="F13" s="91">
        <f t="shared" si="2"/>
        <v>0</v>
      </c>
      <c r="G13" s="91">
        <f t="shared" si="2"/>
        <v>0</v>
      </c>
      <c r="H13" s="131">
        <f t="shared" si="2"/>
        <v>0</v>
      </c>
      <c r="I13" s="92">
        <v>3</v>
      </c>
      <c r="J13" s="93"/>
      <c r="K13" s="94">
        <v>30</v>
      </c>
      <c r="L13" s="95"/>
      <c r="M13" s="95"/>
      <c r="N13" s="88"/>
      <c r="O13" s="132"/>
      <c r="P13" s="93"/>
      <c r="Q13" s="96"/>
      <c r="R13" s="97"/>
      <c r="S13" s="97"/>
      <c r="T13" s="133"/>
      <c r="U13" s="92"/>
      <c r="V13" s="93"/>
      <c r="W13" s="94"/>
      <c r="X13" s="95"/>
      <c r="Y13" s="95"/>
      <c r="Z13" s="98"/>
      <c r="AA13" s="119"/>
    </row>
    <row r="14" spans="1:27" s="99" customFormat="1" ht="25.05" customHeight="1" x14ac:dyDescent="0.25">
      <c r="A14" s="204"/>
      <c r="B14" s="205" t="s">
        <v>81</v>
      </c>
      <c r="C14" s="130"/>
      <c r="D14" s="90"/>
      <c r="E14" s="91"/>
      <c r="F14" s="91"/>
      <c r="G14" s="91"/>
      <c r="H14" s="131"/>
      <c r="I14" s="92"/>
      <c r="J14" s="93"/>
      <c r="K14" s="94"/>
      <c r="L14" s="94"/>
      <c r="M14" s="94"/>
      <c r="N14" s="87"/>
      <c r="O14" s="132"/>
      <c r="P14" s="93"/>
      <c r="Q14" s="96"/>
      <c r="R14" s="97"/>
      <c r="S14" s="97"/>
      <c r="T14" s="133"/>
      <c r="U14" s="92"/>
      <c r="V14" s="93"/>
      <c r="W14" s="94"/>
      <c r="X14" s="95"/>
      <c r="Y14" s="95"/>
      <c r="Z14" s="98"/>
      <c r="AA14" s="119"/>
    </row>
    <row r="15" spans="1:27" s="99" customFormat="1" ht="25.05" customHeight="1" x14ac:dyDescent="0.25">
      <c r="A15" s="89"/>
      <c r="B15" s="206" t="s">
        <v>82</v>
      </c>
      <c r="C15" s="130"/>
      <c r="D15" s="90"/>
      <c r="E15" s="91"/>
      <c r="F15" s="91"/>
      <c r="G15" s="91"/>
      <c r="H15" s="131"/>
      <c r="I15" s="92"/>
      <c r="J15" s="93"/>
      <c r="K15" s="94"/>
      <c r="L15" s="94"/>
      <c r="M15" s="94"/>
      <c r="N15" s="87"/>
      <c r="O15" s="132"/>
      <c r="P15" s="93"/>
      <c r="Q15" s="96"/>
      <c r="R15" s="97"/>
      <c r="S15" s="97"/>
      <c r="T15" s="133"/>
      <c r="U15" s="92"/>
      <c r="V15" s="93"/>
      <c r="W15" s="94"/>
      <c r="X15" s="95"/>
      <c r="Y15" s="95"/>
      <c r="Z15" s="98"/>
      <c r="AA15" s="119"/>
    </row>
    <row r="16" spans="1:27" s="85" customFormat="1" ht="25.05" customHeight="1" x14ac:dyDescent="0.25">
      <c r="A16" s="89">
        <v>2</v>
      </c>
      <c r="B16" s="201" t="s">
        <v>56</v>
      </c>
      <c r="C16" s="130"/>
      <c r="D16" s="90">
        <f t="shared" ref="D16:D21" si="3">SUM(E16:H16)</f>
        <v>15</v>
      </c>
      <c r="E16" s="91">
        <f t="shared" ref="E16:E21" si="4">SUM(K16,Q16,W16)</f>
        <v>15</v>
      </c>
      <c r="F16" s="91">
        <f t="shared" ref="F16:F21" si="5">SUM(L16,R16,X16)</f>
        <v>0</v>
      </c>
      <c r="G16" s="91">
        <f t="shared" ref="G16:G21" si="6">SUM(M16,S16,Y16)</f>
        <v>0</v>
      </c>
      <c r="H16" s="131">
        <f t="shared" ref="H16:H21" si="7">SUM(N16,T16,Z16)</f>
        <v>0</v>
      </c>
      <c r="I16" s="92"/>
      <c r="J16" s="93"/>
      <c r="K16" s="94"/>
      <c r="L16" s="94"/>
      <c r="M16" s="94"/>
      <c r="N16" s="87"/>
      <c r="O16" s="132"/>
      <c r="P16" s="93"/>
      <c r="Q16" s="96"/>
      <c r="R16" s="97"/>
      <c r="S16" s="97"/>
      <c r="T16" s="133"/>
      <c r="U16" s="92">
        <v>2</v>
      </c>
      <c r="V16" s="93"/>
      <c r="W16" s="94">
        <v>15</v>
      </c>
      <c r="X16" s="95"/>
      <c r="Y16" s="95"/>
      <c r="Z16" s="98"/>
      <c r="AA16" s="119"/>
    </row>
    <row r="17" spans="1:27" s="99" customFormat="1" ht="25.05" customHeight="1" x14ac:dyDescent="0.25">
      <c r="A17" s="89"/>
      <c r="B17" s="110" t="s">
        <v>83</v>
      </c>
      <c r="C17" s="130"/>
      <c r="D17" s="90"/>
      <c r="E17" s="91"/>
      <c r="F17" s="91"/>
      <c r="G17" s="91"/>
      <c r="H17" s="131"/>
      <c r="I17" s="92"/>
      <c r="J17" s="93"/>
      <c r="K17" s="94"/>
      <c r="L17" s="94"/>
      <c r="M17" s="94"/>
      <c r="N17" s="87"/>
      <c r="O17" s="132"/>
      <c r="P17" s="93"/>
      <c r="Q17" s="96"/>
      <c r="R17" s="97"/>
      <c r="S17" s="97"/>
      <c r="T17" s="133"/>
      <c r="U17" s="92"/>
      <c r="V17" s="93"/>
      <c r="W17" s="94"/>
      <c r="X17" s="95"/>
      <c r="Y17" s="95"/>
      <c r="Z17" s="98"/>
      <c r="AA17" s="119"/>
    </row>
    <row r="18" spans="1:27" s="99" customFormat="1" ht="25.05" customHeight="1" x14ac:dyDescent="0.25">
      <c r="A18" s="89"/>
      <c r="B18" s="110" t="s">
        <v>84</v>
      </c>
      <c r="C18" s="130"/>
      <c r="D18" s="90"/>
      <c r="E18" s="91"/>
      <c r="F18" s="91"/>
      <c r="G18" s="91"/>
      <c r="H18" s="131"/>
      <c r="I18" s="92"/>
      <c r="J18" s="93"/>
      <c r="K18" s="94"/>
      <c r="L18" s="94"/>
      <c r="M18" s="94"/>
      <c r="N18" s="87"/>
      <c r="O18" s="132"/>
      <c r="P18" s="93"/>
      <c r="Q18" s="96"/>
      <c r="R18" s="97"/>
      <c r="S18" s="97"/>
      <c r="T18" s="133"/>
      <c r="U18" s="92"/>
      <c r="V18" s="93"/>
      <c r="W18" s="94"/>
      <c r="X18" s="95"/>
      <c r="Y18" s="95"/>
      <c r="Z18" s="98"/>
      <c r="AA18" s="119"/>
    </row>
    <row r="19" spans="1:27" s="85" customFormat="1" ht="25.05" customHeight="1" x14ac:dyDescent="0.25">
      <c r="A19" s="89">
        <v>3</v>
      </c>
      <c r="B19" s="201" t="s">
        <v>57</v>
      </c>
      <c r="C19" s="130"/>
      <c r="D19" s="90">
        <f t="shared" si="3"/>
        <v>30</v>
      </c>
      <c r="E19" s="91">
        <f t="shared" si="4"/>
        <v>0</v>
      </c>
      <c r="F19" s="91">
        <f t="shared" si="5"/>
        <v>30</v>
      </c>
      <c r="G19" s="91">
        <f t="shared" si="6"/>
        <v>0</v>
      </c>
      <c r="H19" s="131">
        <f t="shared" si="7"/>
        <v>0</v>
      </c>
      <c r="I19" s="92"/>
      <c r="J19" s="93"/>
      <c r="K19" s="94"/>
      <c r="L19" s="94"/>
      <c r="M19" s="94"/>
      <c r="N19" s="87"/>
      <c r="O19" s="132">
        <v>2</v>
      </c>
      <c r="P19" s="93"/>
      <c r="Q19" s="96"/>
      <c r="R19" s="97">
        <v>30</v>
      </c>
      <c r="S19" s="97"/>
      <c r="T19" s="133"/>
      <c r="U19" s="92"/>
      <c r="V19" s="93"/>
      <c r="W19" s="94"/>
      <c r="X19" s="95"/>
      <c r="Y19" s="95"/>
      <c r="Z19" s="98"/>
      <c r="AA19" s="119"/>
    </row>
    <row r="20" spans="1:27" s="85" customFormat="1" ht="25.05" customHeight="1" x14ac:dyDescent="0.25">
      <c r="A20" s="89">
        <v>4</v>
      </c>
      <c r="B20" s="110" t="s">
        <v>58</v>
      </c>
      <c r="C20" s="130"/>
      <c r="D20" s="90">
        <f t="shared" si="3"/>
        <v>15</v>
      </c>
      <c r="E20" s="91">
        <f t="shared" si="4"/>
        <v>0</v>
      </c>
      <c r="F20" s="91">
        <f t="shared" si="5"/>
        <v>15</v>
      </c>
      <c r="G20" s="91">
        <f t="shared" si="6"/>
        <v>0</v>
      </c>
      <c r="H20" s="131">
        <f t="shared" si="7"/>
        <v>0</v>
      </c>
      <c r="I20" s="92"/>
      <c r="J20" s="93"/>
      <c r="K20" s="94"/>
      <c r="L20" s="94"/>
      <c r="M20" s="94"/>
      <c r="N20" s="87"/>
      <c r="O20" s="132"/>
      <c r="P20" s="93"/>
      <c r="Q20" s="96"/>
      <c r="R20" s="97"/>
      <c r="S20" s="97"/>
      <c r="T20" s="133"/>
      <c r="U20" s="92" t="s">
        <v>74</v>
      </c>
      <c r="V20" s="93" t="s">
        <v>77</v>
      </c>
      <c r="W20" s="94"/>
      <c r="X20" s="95">
        <v>15</v>
      </c>
      <c r="Y20" s="95"/>
      <c r="Z20" s="98"/>
      <c r="AA20" s="119"/>
    </row>
    <row r="21" spans="1:27" s="85" customFormat="1" ht="25.05" customHeight="1" x14ac:dyDescent="0.25">
      <c r="A21" s="89">
        <v>5</v>
      </c>
      <c r="B21" s="110" t="s">
        <v>14</v>
      </c>
      <c r="C21" s="130"/>
      <c r="D21" s="90">
        <f t="shared" si="3"/>
        <v>15</v>
      </c>
      <c r="E21" s="91">
        <f t="shared" si="4"/>
        <v>15</v>
      </c>
      <c r="F21" s="91">
        <f t="shared" si="5"/>
        <v>0</v>
      </c>
      <c r="G21" s="91">
        <f t="shared" si="6"/>
        <v>0</v>
      </c>
      <c r="H21" s="131">
        <f t="shared" si="7"/>
        <v>0</v>
      </c>
      <c r="I21" s="92">
        <v>1</v>
      </c>
      <c r="J21" s="93"/>
      <c r="K21" s="94">
        <v>15</v>
      </c>
      <c r="L21" s="94"/>
      <c r="M21" s="94"/>
      <c r="N21" s="87"/>
      <c r="O21" s="132"/>
      <c r="P21" s="93"/>
      <c r="Q21" s="96"/>
      <c r="R21" s="97"/>
      <c r="S21" s="97"/>
      <c r="T21" s="133"/>
      <c r="U21" s="92"/>
      <c r="V21" s="93"/>
      <c r="W21" s="94"/>
      <c r="X21" s="95"/>
      <c r="Y21" s="95"/>
      <c r="Z21" s="98"/>
      <c r="AA21" s="119"/>
    </row>
    <row r="22" spans="1:27" s="86" customFormat="1" ht="25.05" customHeight="1" x14ac:dyDescent="0.45">
      <c r="A22" s="176"/>
      <c r="B22" s="177" t="s">
        <v>23</v>
      </c>
      <c r="C22" s="178">
        <f>SUM(C13:C21)</f>
        <v>0</v>
      </c>
      <c r="D22" s="179">
        <f t="shared" ref="D22:H22" si="8">SUM(D13:D21)</f>
        <v>105</v>
      </c>
      <c r="E22" s="180">
        <f t="shared" si="8"/>
        <v>60</v>
      </c>
      <c r="F22" s="180">
        <f t="shared" si="8"/>
        <v>45</v>
      </c>
      <c r="G22" s="180">
        <f t="shared" si="8"/>
        <v>0</v>
      </c>
      <c r="H22" s="181">
        <f t="shared" si="8"/>
        <v>0</v>
      </c>
      <c r="I22" s="182">
        <f>SUM(I13:I21)</f>
        <v>4</v>
      </c>
      <c r="J22" s="183">
        <f>COUNTIF(J13:J21,"E")</f>
        <v>0</v>
      </c>
      <c r="K22" s="184">
        <f>SUM(K13:K21)</f>
        <v>45</v>
      </c>
      <c r="L22" s="184">
        <f t="shared" ref="L22:O22" si="9">SUM(L13:L21)</f>
        <v>0</v>
      </c>
      <c r="M22" s="184">
        <f t="shared" si="9"/>
        <v>0</v>
      </c>
      <c r="N22" s="185">
        <f t="shared" si="9"/>
        <v>0</v>
      </c>
      <c r="O22" s="186">
        <f t="shared" si="9"/>
        <v>2</v>
      </c>
      <c r="P22" s="183">
        <f>COUNTIF(P13:P21,"E")</f>
        <v>0</v>
      </c>
      <c r="Q22" s="187">
        <f t="shared" ref="Q22" si="10">SUM(Q13:Q21)</f>
        <v>0</v>
      </c>
      <c r="R22" s="188">
        <f t="shared" ref="R22" si="11">SUM(R13:R21)</f>
        <v>30</v>
      </c>
      <c r="S22" s="188">
        <f t="shared" ref="S22" si="12">SUM(S13:S21)</f>
        <v>0</v>
      </c>
      <c r="T22" s="189">
        <f t="shared" ref="T22:U22" si="13">SUM(T13:T21)</f>
        <v>0</v>
      </c>
      <c r="U22" s="182">
        <f t="shared" si="13"/>
        <v>2</v>
      </c>
      <c r="V22" s="183">
        <f>COUNTIF(V13:V21,"E")</f>
        <v>0</v>
      </c>
      <c r="W22" s="190">
        <f t="shared" ref="W22" si="14">SUM(W13:W21)</f>
        <v>15</v>
      </c>
      <c r="X22" s="191">
        <f t="shared" ref="X22" si="15">SUM(X13:X21)</f>
        <v>15</v>
      </c>
      <c r="Y22" s="191">
        <f t="shared" ref="Y22" si="16">SUM(Y13:Y21)</f>
        <v>0</v>
      </c>
      <c r="Z22" s="192">
        <f t="shared" ref="Z22" si="17">SUM(Z13:Z21)</f>
        <v>0</v>
      </c>
      <c r="AA22" s="120"/>
    </row>
    <row r="23" spans="1:27" s="5" customFormat="1" ht="25.05" customHeight="1" x14ac:dyDescent="0.25">
      <c r="A23" s="171" t="s">
        <v>38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3"/>
      <c r="P23" s="174"/>
      <c r="Q23" s="173"/>
      <c r="R23" s="173"/>
      <c r="S23" s="173"/>
      <c r="T23" s="173"/>
      <c r="U23" s="173"/>
      <c r="V23" s="173"/>
      <c r="W23" s="173"/>
      <c r="X23" s="173"/>
      <c r="Y23" s="173"/>
      <c r="Z23" s="175"/>
      <c r="AA23" s="118"/>
    </row>
    <row r="24" spans="1:27" s="99" customFormat="1" ht="25.05" customHeight="1" x14ac:dyDescent="0.25">
      <c r="A24" s="89">
        <v>6</v>
      </c>
      <c r="B24" s="110" t="s">
        <v>15</v>
      </c>
      <c r="C24" s="135">
        <f t="shared" ref="C24" si="18">COUNTA(J24,P24,V24)</f>
        <v>0</v>
      </c>
      <c r="D24" s="136">
        <f t="shared" ref="D24:D25" si="19">SUM(E24:H24)</f>
        <v>30</v>
      </c>
      <c r="E24" s="137">
        <f t="shared" ref="E24:E25" si="20">SUM(K24,Q24,W24)</f>
        <v>15</v>
      </c>
      <c r="F24" s="137">
        <f t="shared" ref="F24:F25" si="21">SUM(L24,R24,X24)</f>
        <v>0</v>
      </c>
      <c r="G24" s="137">
        <f t="shared" ref="G24:G25" si="22">SUM(M24,S24,Y24)</f>
        <v>15</v>
      </c>
      <c r="H24" s="138">
        <f t="shared" ref="H24:H25" si="23">SUM(N24,T24,Z24)</f>
        <v>0</v>
      </c>
      <c r="I24" s="92">
        <v>2</v>
      </c>
      <c r="J24" s="93"/>
      <c r="K24" s="94">
        <v>15</v>
      </c>
      <c r="L24" s="95"/>
      <c r="M24" s="95">
        <v>15</v>
      </c>
      <c r="N24" s="88"/>
      <c r="O24" s="142"/>
      <c r="P24" s="143"/>
      <c r="Q24" s="144"/>
      <c r="R24" s="145"/>
      <c r="S24" s="145"/>
      <c r="T24" s="146"/>
      <c r="U24" s="92"/>
      <c r="V24" s="93"/>
      <c r="W24" s="94"/>
      <c r="X24" s="95"/>
      <c r="Y24" s="95"/>
      <c r="Z24" s="98"/>
      <c r="AA24" s="119"/>
    </row>
    <row r="25" spans="1:27" s="99" customFormat="1" ht="25.05" customHeight="1" x14ac:dyDescent="0.25">
      <c r="A25" s="89">
        <v>7</v>
      </c>
      <c r="B25" s="110" t="s">
        <v>67</v>
      </c>
      <c r="C25" s="130">
        <f t="shared" ref="C25" si="24">COUNTA(J25,P25,V25)</f>
        <v>1</v>
      </c>
      <c r="D25" s="90">
        <f t="shared" si="19"/>
        <v>30</v>
      </c>
      <c r="E25" s="91">
        <f t="shared" si="20"/>
        <v>15</v>
      </c>
      <c r="F25" s="91">
        <f t="shared" si="21"/>
        <v>0</v>
      </c>
      <c r="G25" s="91">
        <f t="shared" si="22"/>
        <v>15</v>
      </c>
      <c r="H25" s="131">
        <f t="shared" si="23"/>
        <v>0</v>
      </c>
      <c r="I25" s="92"/>
      <c r="J25" s="93"/>
      <c r="K25" s="94"/>
      <c r="L25" s="95"/>
      <c r="M25" s="95"/>
      <c r="N25" s="88"/>
      <c r="O25" s="132">
        <v>2</v>
      </c>
      <c r="P25" s="93" t="s">
        <v>2</v>
      </c>
      <c r="Q25" s="96">
        <v>15</v>
      </c>
      <c r="R25" s="97"/>
      <c r="S25" s="97">
        <v>15</v>
      </c>
      <c r="T25" s="133"/>
      <c r="U25" s="92"/>
      <c r="V25" s="93"/>
      <c r="W25" s="94"/>
      <c r="X25" s="95"/>
      <c r="Y25" s="95"/>
      <c r="Z25" s="98"/>
      <c r="AA25" s="119"/>
    </row>
    <row r="26" spans="1:27" s="99" customFormat="1" ht="25.05" customHeight="1" x14ac:dyDescent="0.25">
      <c r="A26" s="89">
        <v>8</v>
      </c>
      <c r="B26" s="110" t="s">
        <v>78</v>
      </c>
      <c r="C26" s="130">
        <f t="shared" ref="C26:C39" si="25">COUNTA(J26,P26,V26)</f>
        <v>0</v>
      </c>
      <c r="D26" s="90">
        <f t="shared" ref="D26:D39" si="26">SUM(E26:H26)</f>
        <v>45</v>
      </c>
      <c r="E26" s="91">
        <f t="shared" ref="E26:E39" si="27">SUM(K26,Q26,W26)</f>
        <v>15</v>
      </c>
      <c r="F26" s="91">
        <f t="shared" ref="F26:F39" si="28">SUM(L26,R26,X26)</f>
        <v>15</v>
      </c>
      <c r="G26" s="91">
        <f t="shared" ref="G26:G39" si="29">SUM(M26,S26,Y26)</f>
        <v>0</v>
      </c>
      <c r="H26" s="131">
        <f t="shared" ref="H26:H39" si="30">SUM(N26,T26,Z26)</f>
        <v>15</v>
      </c>
      <c r="I26" s="92"/>
      <c r="J26" s="93"/>
      <c r="K26" s="94"/>
      <c r="L26" s="95"/>
      <c r="M26" s="95"/>
      <c r="N26" s="88"/>
      <c r="O26" s="132">
        <v>4</v>
      </c>
      <c r="P26" s="93"/>
      <c r="Q26" s="96">
        <v>15</v>
      </c>
      <c r="R26" s="97">
        <v>15</v>
      </c>
      <c r="S26" s="97"/>
      <c r="T26" s="133">
        <v>15</v>
      </c>
      <c r="U26" s="92"/>
      <c r="V26" s="93"/>
      <c r="W26" s="94"/>
      <c r="X26" s="95"/>
      <c r="Y26" s="95"/>
      <c r="Z26" s="98"/>
      <c r="AA26" s="119"/>
    </row>
    <row r="27" spans="1:27" s="99" customFormat="1" ht="25.05" customHeight="1" x14ac:dyDescent="0.25">
      <c r="A27" s="89">
        <v>9</v>
      </c>
      <c r="B27" s="110" t="s">
        <v>68</v>
      </c>
      <c r="C27" s="130">
        <f t="shared" si="25"/>
        <v>1</v>
      </c>
      <c r="D27" s="90">
        <f t="shared" si="26"/>
        <v>30</v>
      </c>
      <c r="E27" s="91">
        <f t="shared" si="27"/>
        <v>15</v>
      </c>
      <c r="F27" s="91">
        <f t="shared" si="28"/>
        <v>0</v>
      </c>
      <c r="G27" s="91">
        <f t="shared" si="29"/>
        <v>15</v>
      </c>
      <c r="H27" s="131">
        <f t="shared" si="30"/>
        <v>0</v>
      </c>
      <c r="I27" s="92"/>
      <c r="J27" s="93"/>
      <c r="K27" s="94"/>
      <c r="L27" s="95"/>
      <c r="M27" s="95"/>
      <c r="N27" s="88"/>
      <c r="O27" s="132">
        <v>2</v>
      </c>
      <c r="P27" s="93" t="s">
        <v>2</v>
      </c>
      <c r="Q27" s="96">
        <v>15</v>
      </c>
      <c r="R27" s="97"/>
      <c r="S27" s="97">
        <v>15</v>
      </c>
      <c r="T27" s="133"/>
      <c r="U27" s="92"/>
      <c r="V27" s="93"/>
      <c r="W27" s="94"/>
      <c r="X27" s="95"/>
      <c r="Y27" s="95"/>
      <c r="Z27" s="98"/>
      <c r="AA27" s="119"/>
    </row>
    <row r="28" spans="1:27" s="99" customFormat="1" ht="25.05" customHeight="1" x14ac:dyDescent="0.25">
      <c r="A28" s="89">
        <v>10</v>
      </c>
      <c r="B28" s="110" t="s">
        <v>10</v>
      </c>
      <c r="C28" s="130">
        <f t="shared" si="25"/>
        <v>1</v>
      </c>
      <c r="D28" s="90">
        <f t="shared" si="26"/>
        <v>30</v>
      </c>
      <c r="E28" s="91">
        <f t="shared" si="27"/>
        <v>15</v>
      </c>
      <c r="F28" s="91">
        <f t="shared" si="28"/>
        <v>15</v>
      </c>
      <c r="G28" s="91">
        <f t="shared" si="29"/>
        <v>0</v>
      </c>
      <c r="H28" s="131">
        <f t="shared" si="30"/>
        <v>0</v>
      </c>
      <c r="I28" s="92"/>
      <c r="J28" s="93"/>
      <c r="K28" s="94"/>
      <c r="L28" s="95"/>
      <c r="M28" s="95"/>
      <c r="N28" s="88"/>
      <c r="O28" s="132">
        <v>2</v>
      </c>
      <c r="P28" s="93" t="s">
        <v>2</v>
      </c>
      <c r="Q28" s="96">
        <v>15</v>
      </c>
      <c r="R28" s="97">
        <v>15</v>
      </c>
      <c r="S28" s="97"/>
      <c r="T28" s="133"/>
      <c r="U28" s="92"/>
      <c r="V28" s="93"/>
      <c r="W28" s="94"/>
      <c r="X28" s="95"/>
      <c r="Y28" s="95"/>
      <c r="Z28" s="98"/>
      <c r="AA28" s="119"/>
    </row>
    <row r="29" spans="1:27" s="99" customFormat="1" ht="25.05" customHeight="1" x14ac:dyDescent="0.25">
      <c r="A29" s="89">
        <v>11</v>
      </c>
      <c r="B29" s="110" t="s">
        <v>13</v>
      </c>
      <c r="C29" s="130">
        <f t="shared" si="25"/>
        <v>0</v>
      </c>
      <c r="D29" s="90">
        <f t="shared" si="26"/>
        <v>15</v>
      </c>
      <c r="E29" s="91">
        <f t="shared" si="27"/>
        <v>15</v>
      </c>
      <c r="F29" s="91">
        <f t="shared" si="28"/>
        <v>0</v>
      </c>
      <c r="G29" s="91">
        <f t="shared" si="29"/>
        <v>0</v>
      </c>
      <c r="H29" s="131">
        <f t="shared" si="30"/>
        <v>0</v>
      </c>
      <c r="I29" s="92">
        <v>1</v>
      </c>
      <c r="J29" s="93"/>
      <c r="K29" s="94">
        <v>15</v>
      </c>
      <c r="L29" s="95"/>
      <c r="M29" s="95"/>
      <c r="N29" s="88"/>
      <c r="O29" s="132"/>
      <c r="P29" s="93"/>
      <c r="Q29" s="96"/>
      <c r="R29" s="97"/>
      <c r="S29" s="97"/>
      <c r="T29" s="133"/>
      <c r="U29" s="92"/>
      <c r="V29" s="93"/>
      <c r="W29" s="94"/>
      <c r="X29" s="95"/>
      <c r="Y29" s="95"/>
      <c r="Z29" s="98"/>
      <c r="AA29" s="119"/>
    </row>
    <row r="30" spans="1:27" s="99" customFormat="1" ht="25.05" customHeight="1" x14ac:dyDescent="0.25">
      <c r="A30" s="89">
        <v>12</v>
      </c>
      <c r="B30" s="110" t="s">
        <v>76</v>
      </c>
      <c r="C30" s="130">
        <f t="shared" si="25"/>
        <v>0</v>
      </c>
      <c r="D30" s="90">
        <f t="shared" si="26"/>
        <v>30</v>
      </c>
      <c r="E30" s="91">
        <f t="shared" si="27"/>
        <v>15</v>
      </c>
      <c r="F30" s="91">
        <f t="shared" si="28"/>
        <v>0</v>
      </c>
      <c r="G30" s="91">
        <f t="shared" si="29"/>
        <v>0</v>
      </c>
      <c r="H30" s="131">
        <f t="shared" si="30"/>
        <v>15</v>
      </c>
      <c r="I30" s="92"/>
      <c r="J30" s="93"/>
      <c r="K30" s="94"/>
      <c r="L30" s="95"/>
      <c r="M30" s="95"/>
      <c r="N30" s="88"/>
      <c r="O30" s="132">
        <v>2</v>
      </c>
      <c r="P30" s="93"/>
      <c r="Q30" s="96">
        <v>15</v>
      </c>
      <c r="R30" s="97"/>
      <c r="S30" s="97"/>
      <c r="T30" s="133">
        <v>15</v>
      </c>
      <c r="U30" s="92"/>
      <c r="V30" s="93"/>
      <c r="W30" s="94"/>
      <c r="X30" s="95"/>
      <c r="Y30" s="95"/>
      <c r="Z30" s="98"/>
      <c r="AA30" s="119"/>
    </row>
    <row r="31" spans="1:27" s="99" customFormat="1" ht="25.05" customHeight="1" x14ac:dyDescent="0.25">
      <c r="A31" s="89">
        <v>13</v>
      </c>
      <c r="B31" s="110" t="s">
        <v>48</v>
      </c>
      <c r="C31" s="130">
        <f t="shared" si="25"/>
        <v>0</v>
      </c>
      <c r="D31" s="90">
        <f t="shared" si="26"/>
        <v>30</v>
      </c>
      <c r="E31" s="91">
        <f t="shared" si="27"/>
        <v>15</v>
      </c>
      <c r="F31" s="91">
        <f t="shared" si="28"/>
        <v>0</v>
      </c>
      <c r="G31" s="91">
        <f t="shared" si="29"/>
        <v>15</v>
      </c>
      <c r="H31" s="131">
        <f t="shared" si="30"/>
        <v>0</v>
      </c>
      <c r="I31" s="92">
        <v>3</v>
      </c>
      <c r="J31" s="93"/>
      <c r="K31" s="94">
        <v>15</v>
      </c>
      <c r="L31" s="95"/>
      <c r="M31" s="95">
        <v>15</v>
      </c>
      <c r="N31" s="88"/>
      <c r="O31" s="132"/>
      <c r="P31" s="93"/>
      <c r="Q31" s="96"/>
      <c r="R31" s="97"/>
      <c r="S31" s="97"/>
      <c r="T31" s="133"/>
      <c r="U31" s="92"/>
      <c r="V31" s="93"/>
      <c r="W31" s="94"/>
      <c r="X31" s="95"/>
      <c r="Y31" s="95"/>
      <c r="Z31" s="98"/>
      <c r="AA31" s="119"/>
    </row>
    <row r="32" spans="1:27" s="99" customFormat="1" ht="25.05" customHeight="1" x14ac:dyDescent="0.25">
      <c r="A32" s="89">
        <v>14</v>
      </c>
      <c r="B32" s="110" t="s">
        <v>66</v>
      </c>
      <c r="C32" s="130">
        <f t="shared" si="25"/>
        <v>1</v>
      </c>
      <c r="D32" s="90">
        <f t="shared" si="26"/>
        <v>60</v>
      </c>
      <c r="E32" s="91">
        <f t="shared" si="27"/>
        <v>30</v>
      </c>
      <c r="F32" s="91">
        <f t="shared" si="28"/>
        <v>0</v>
      </c>
      <c r="G32" s="91">
        <f t="shared" si="29"/>
        <v>15</v>
      </c>
      <c r="H32" s="131">
        <f t="shared" si="30"/>
        <v>15</v>
      </c>
      <c r="I32" s="92">
        <v>6</v>
      </c>
      <c r="J32" s="93" t="s">
        <v>2</v>
      </c>
      <c r="K32" s="94">
        <v>30</v>
      </c>
      <c r="L32" s="95"/>
      <c r="M32" s="95">
        <v>15</v>
      </c>
      <c r="N32" s="88">
        <v>15</v>
      </c>
      <c r="O32" s="132"/>
      <c r="P32" s="93"/>
      <c r="Q32" s="96"/>
      <c r="R32" s="97"/>
      <c r="S32" s="97"/>
      <c r="T32" s="133"/>
      <c r="U32" s="92"/>
      <c r="V32" s="93"/>
      <c r="W32" s="94"/>
      <c r="X32" s="95"/>
      <c r="Y32" s="95"/>
      <c r="Z32" s="98"/>
      <c r="AA32" s="119"/>
    </row>
    <row r="33" spans="1:27" s="99" customFormat="1" ht="25.05" customHeight="1" x14ac:dyDescent="0.25">
      <c r="A33" s="89">
        <v>15</v>
      </c>
      <c r="B33" s="110" t="s">
        <v>25</v>
      </c>
      <c r="C33" s="130">
        <f t="shared" si="25"/>
        <v>0</v>
      </c>
      <c r="D33" s="90">
        <f t="shared" si="26"/>
        <v>30</v>
      </c>
      <c r="E33" s="91">
        <f t="shared" si="27"/>
        <v>15</v>
      </c>
      <c r="F33" s="91">
        <f t="shared" si="28"/>
        <v>15</v>
      </c>
      <c r="G33" s="91">
        <f t="shared" si="29"/>
        <v>0</v>
      </c>
      <c r="H33" s="131">
        <f t="shared" si="30"/>
        <v>0</v>
      </c>
      <c r="I33" s="92"/>
      <c r="J33" s="93"/>
      <c r="K33" s="94"/>
      <c r="L33" s="95"/>
      <c r="M33" s="95"/>
      <c r="N33" s="88"/>
      <c r="O33" s="132">
        <v>2</v>
      </c>
      <c r="P33" s="93"/>
      <c r="Q33" s="96">
        <v>15</v>
      </c>
      <c r="R33" s="97">
        <v>15</v>
      </c>
      <c r="S33" s="97"/>
      <c r="T33" s="133"/>
      <c r="U33" s="92"/>
      <c r="V33" s="93"/>
      <c r="W33" s="94"/>
      <c r="X33" s="95"/>
      <c r="Y33" s="95"/>
      <c r="Z33" s="98"/>
      <c r="AA33" s="119"/>
    </row>
    <row r="34" spans="1:27" s="99" customFormat="1" ht="25.05" customHeight="1" x14ac:dyDescent="0.25">
      <c r="A34" s="89">
        <v>16</v>
      </c>
      <c r="B34" s="110" t="s">
        <v>16</v>
      </c>
      <c r="C34" s="130">
        <f t="shared" si="25"/>
        <v>0</v>
      </c>
      <c r="D34" s="90">
        <f t="shared" si="26"/>
        <v>15</v>
      </c>
      <c r="E34" s="91">
        <f t="shared" si="27"/>
        <v>15</v>
      </c>
      <c r="F34" s="91">
        <f t="shared" si="28"/>
        <v>0</v>
      </c>
      <c r="G34" s="91">
        <f t="shared" si="29"/>
        <v>0</v>
      </c>
      <c r="H34" s="131">
        <f t="shared" si="30"/>
        <v>0</v>
      </c>
      <c r="I34" s="92">
        <v>1</v>
      </c>
      <c r="J34" s="93"/>
      <c r="K34" s="94">
        <v>15</v>
      </c>
      <c r="L34" s="95"/>
      <c r="M34" s="95"/>
      <c r="N34" s="88"/>
      <c r="O34" s="132"/>
      <c r="P34" s="93"/>
      <c r="Q34" s="96"/>
      <c r="R34" s="97"/>
      <c r="S34" s="97"/>
      <c r="T34" s="133"/>
      <c r="U34" s="92"/>
      <c r="V34" s="93"/>
      <c r="W34" s="94"/>
      <c r="X34" s="95"/>
      <c r="Y34" s="95"/>
      <c r="Z34" s="98"/>
      <c r="AA34" s="119"/>
    </row>
    <row r="35" spans="1:27" s="99" customFormat="1" ht="25.05" customHeight="1" x14ac:dyDescent="0.25">
      <c r="A35" s="89">
        <v>17</v>
      </c>
      <c r="B35" s="110" t="s">
        <v>17</v>
      </c>
      <c r="C35" s="130">
        <f t="shared" si="25"/>
        <v>0</v>
      </c>
      <c r="D35" s="90">
        <f t="shared" si="26"/>
        <v>30</v>
      </c>
      <c r="E35" s="91">
        <f t="shared" si="27"/>
        <v>15</v>
      </c>
      <c r="F35" s="91">
        <f t="shared" si="28"/>
        <v>0</v>
      </c>
      <c r="G35" s="91">
        <f t="shared" si="29"/>
        <v>15</v>
      </c>
      <c r="H35" s="131">
        <f t="shared" si="30"/>
        <v>0</v>
      </c>
      <c r="I35" s="92">
        <v>3</v>
      </c>
      <c r="J35" s="93"/>
      <c r="K35" s="94">
        <v>15</v>
      </c>
      <c r="L35" s="95"/>
      <c r="M35" s="95">
        <v>15</v>
      </c>
      <c r="N35" s="88"/>
      <c r="O35" s="132"/>
      <c r="P35" s="93"/>
      <c r="Q35" s="96"/>
      <c r="R35" s="97"/>
      <c r="S35" s="97"/>
      <c r="T35" s="133"/>
      <c r="U35" s="92"/>
      <c r="V35" s="93"/>
      <c r="W35" s="94"/>
      <c r="X35" s="95"/>
      <c r="Y35" s="95"/>
      <c r="Z35" s="98"/>
      <c r="AA35" s="119"/>
    </row>
    <row r="36" spans="1:27" s="99" customFormat="1" ht="25.05" customHeight="1" x14ac:dyDescent="0.25">
      <c r="A36" s="89">
        <v>18</v>
      </c>
      <c r="B36" s="110" t="s">
        <v>73</v>
      </c>
      <c r="C36" s="130">
        <f t="shared" si="25"/>
        <v>0</v>
      </c>
      <c r="D36" s="90">
        <f t="shared" si="26"/>
        <v>15</v>
      </c>
      <c r="E36" s="91">
        <f t="shared" si="27"/>
        <v>15</v>
      </c>
      <c r="F36" s="91">
        <f t="shared" si="28"/>
        <v>0</v>
      </c>
      <c r="G36" s="91">
        <f t="shared" si="29"/>
        <v>0</v>
      </c>
      <c r="H36" s="131">
        <f t="shared" si="30"/>
        <v>0</v>
      </c>
      <c r="I36" s="92">
        <v>1</v>
      </c>
      <c r="J36" s="93"/>
      <c r="K36" s="94">
        <v>15</v>
      </c>
      <c r="L36" s="95"/>
      <c r="M36" s="95"/>
      <c r="N36" s="88"/>
      <c r="O36" s="132"/>
      <c r="P36" s="93"/>
      <c r="Q36" s="96"/>
      <c r="R36" s="97"/>
      <c r="S36" s="97"/>
      <c r="T36" s="133"/>
      <c r="U36" s="92"/>
      <c r="V36" s="93"/>
      <c r="W36" s="94"/>
      <c r="X36" s="95"/>
      <c r="Y36" s="95"/>
      <c r="Z36" s="98"/>
      <c r="AA36" s="119"/>
    </row>
    <row r="37" spans="1:27" s="99" customFormat="1" ht="25.05" customHeight="1" x14ac:dyDescent="0.25">
      <c r="A37" s="89">
        <v>19</v>
      </c>
      <c r="B37" s="110" t="s">
        <v>71</v>
      </c>
      <c r="C37" s="130">
        <f t="shared" si="25"/>
        <v>1</v>
      </c>
      <c r="D37" s="90">
        <f t="shared" si="26"/>
        <v>30</v>
      </c>
      <c r="E37" s="91">
        <f t="shared" si="27"/>
        <v>15</v>
      </c>
      <c r="F37" s="91">
        <f t="shared" si="28"/>
        <v>0</v>
      </c>
      <c r="G37" s="91">
        <f t="shared" si="29"/>
        <v>15</v>
      </c>
      <c r="H37" s="131">
        <f t="shared" si="30"/>
        <v>0</v>
      </c>
      <c r="I37" s="92">
        <v>3</v>
      </c>
      <c r="J37" s="93" t="s">
        <v>2</v>
      </c>
      <c r="K37" s="94">
        <v>15</v>
      </c>
      <c r="L37" s="95"/>
      <c r="M37" s="95">
        <v>15</v>
      </c>
      <c r="N37" s="88"/>
      <c r="O37" s="132"/>
      <c r="P37" s="93"/>
      <c r="Q37" s="96"/>
      <c r="R37" s="97"/>
      <c r="S37" s="97"/>
      <c r="T37" s="133"/>
      <c r="U37" s="92"/>
      <c r="V37" s="93"/>
      <c r="W37" s="94"/>
      <c r="X37" s="95"/>
      <c r="Y37" s="95"/>
      <c r="Z37" s="98"/>
      <c r="AA37" s="119"/>
    </row>
    <row r="38" spans="1:27" s="99" customFormat="1" ht="25.05" customHeight="1" x14ac:dyDescent="0.25">
      <c r="A38" s="89">
        <v>20</v>
      </c>
      <c r="B38" s="110" t="s">
        <v>12</v>
      </c>
      <c r="C38" s="130">
        <f t="shared" si="25"/>
        <v>0</v>
      </c>
      <c r="D38" s="90">
        <f t="shared" si="26"/>
        <v>30</v>
      </c>
      <c r="E38" s="91">
        <f t="shared" si="27"/>
        <v>15</v>
      </c>
      <c r="F38" s="91">
        <f t="shared" si="28"/>
        <v>15</v>
      </c>
      <c r="G38" s="91">
        <f t="shared" si="29"/>
        <v>0</v>
      </c>
      <c r="H38" s="131">
        <f t="shared" si="30"/>
        <v>0</v>
      </c>
      <c r="I38" s="92">
        <v>2</v>
      </c>
      <c r="J38" s="93"/>
      <c r="K38" s="94">
        <v>15</v>
      </c>
      <c r="L38" s="95">
        <v>15</v>
      </c>
      <c r="M38" s="95"/>
      <c r="N38" s="88"/>
      <c r="O38" s="132"/>
      <c r="P38" s="93"/>
      <c r="Q38" s="96"/>
      <c r="R38" s="97"/>
      <c r="S38" s="97"/>
      <c r="T38" s="133"/>
      <c r="U38" s="92"/>
      <c r="V38" s="93"/>
      <c r="W38" s="94"/>
      <c r="X38" s="95"/>
      <c r="Y38" s="95"/>
      <c r="Z38" s="98"/>
      <c r="AA38" s="119"/>
    </row>
    <row r="39" spans="1:27" s="99" customFormat="1" ht="25.05" customHeight="1" x14ac:dyDescent="0.25">
      <c r="A39" s="89">
        <v>21</v>
      </c>
      <c r="B39" s="110" t="s">
        <v>72</v>
      </c>
      <c r="C39" s="130">
        <f t="shared" si="25"/>
        <v>1</v>
      </c>
      <c r="D39" s="90">
        <f t="shared" si="26"/>
        <v>45</v>
      </c>
      <c r="E39" s="91">
        <f t="shared" si="27"/>
        <v>30</v>
      </c>
      <c r="F39" s="91">
        <f t="shared" si="28"/>
        <v>0</v>
      </c>
      <c r="G39" s="91">
        <f t="shared" si="29"/>
        <v>15</v>
      </c>
      <c r="H39" s="131">
        <f t="shared" si="30"/>
        <v>0</v>
      </c>
      <c r="I39" s="92">
        <v>4</v>
      </c>
      <c r="J39" s="93" t="s">
        <v>2</v>
      </c>
      <c r="K39" s="94">
        <v>30</v>
      </c>
      <c r="L39" s="95"/>
      <c r="M39" s="95">
        <v>15</v>
      </c>
      <c r="N39" s="88"/>
      <c r="O39" s="132"/>
      <c r="P39" s="93"/>
      <c r="Q39" s="96"/>
      <c r="R39" s="97"/>
      <c r="S39" s="97"/>
      <c r="T39" s="133"/>
      <c r="U39" s="92"/>
      <c r="V39" s="93"/>
      <c r="W39" s="94"/>
      <c r="X39" s="95"/>
      <c r="Y39" s="95"/>
      <c r="Z39" s="98"/>
      <c r="AA39" s="119"/>
    </row>
    <row r="40" spans="1:27" s="112" customFormat="1" ht="25.05" customHeight="1" x14ac:dyDescent="0.25">
      <c r="A40" s="111"/>
      <c r="B40" s="134" t="s">
        <v>40</v>
      </c>
      <c r="C40" s="139">
        <f t="shared" ref="C40:I40" si="31">SUM(C24:C39)</f>
        <v>6</v>
      </c>
      <c r="D40" s="100">
        <f t="shared" si="31"/>
        <v>495</v>
      </c>
      <c r="E40" s="101">
        <f t="shared" si="31"/>
        <v>270</v>
      </c>
      <c r="F40" s="101">
        <f t="shared" si="31"/>
        <v>60</v>
      </c>
      <c r="G40" s="101">
        <f t="shared" si="31"/>
        <v>120</v>
      </c>
      <c r="H40" s="140">
        <f t="shared" si="31"/>
        <v>45</v>
      </c>
      <c r="I40" s="102">
        <f t="shared" si="31"/>
        <v>26</v>
      </c>
      <c r="J40" s="103">
        <f>COUNTA(J24:J39)</f>
        <v>3</v>
      </c>
      <c r="K40" s="104">
        <f>SUM(K24:K39)</f>
        <v>180</v>
      </c>
      <c r="L40" s="104">
        <f>SUM(L24:L39)</f>
        <v>15</v>
      </c>
      <c r="M40" s="104">
        <f>SUM(M24:M39)</f>
        <v>90</v>
      </c>
      <c r="N40" s="141">
        <f>SUM(N24:N39)</f>
        <v>15</v>
      </c>
      <c r="O40" s="147">
        <f>SUM(O24:O39)</f>
        <v>14</v>
      </c>
      <c r="P40" s="103">
        <f>COUNTA(P24:P39)</f>
        <v>3</v>
      </c>
      <c r="Q40" s="105">
        <f>SUM(Q24:Q39)</f>
        <v>90</v>
      </c>
      <c r="R40" s="106">
        <f>SUM(R24:R39)</f>
        <v>45</v>
      </c>
      <c r="S40" s="106">
        <f>SUM(S24:S39)</f>
        <v>30</v>
      </c>
      <c r="T40" s="148">
        <f>SUM(T24:T39)</f>
        <v>30</v>
      </c>
      <c r="U40" s="102">
        <f>SUM(U24:U39)</f>
        <v>0</v>
      </c>
      <c r="V40" s="103">
        <f>COUNTA(V24:V39)</f>
        <v>0</v>
      </c>
      <c r="W40" s="107">
        <f>SUM(W24:W39)</f>
        <v>0</v>
      </c>
      <c r="X40" s="108">
        <f>SUM(X24:X39)</f>
        <v>0</v>
      </c>
      <c r="Y40" s="108">
        <f>SUM(Y24:Y39)</f>
        <v>0</v>
      </c>
      <c r="Z40" s="109">
        <f>SUM(Z24:Z39)</f>
        <v>0</v>
      </c>
      <c r="AA40" s="121"/>
    </row>
    <row r="41" spans="1:27" s="56" customFormat="1" ht="5.0999999999999996" customHeight="1" x14ac:dyDescent="0.3">
      <c r="A41" s="35"/>
      <c r="B41" s="36"/>
      <c r="C41" s="38"/>
      <c r="D41" s="38"/>
      <c r="E41" s="38"/>
      <c r="F41" s="38"/>
      <c r="G41" s="38"/>
      <c r="H41" s="38"/>
      <c r="I41" s="37"/>
      <c r="J41" s="37"/>
      <c r="K41" s="39"/>
      <c r="L41" s="39"/>
      <c r="M41" s="39"/>
      <c r="N41" s="39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40"/>
      <c r="AA41" s="57"/>
    </row>
    <row r="42" spans="1:27" ht="20.100000000000001" customHeight="1" x14ac:dyDescent="0.25">
      <c r="A42" s="77"/>
      <c r="B42" s="236" t="s">
        <v>39</v>
      </c>
      <c r="C42" s="150"/>
      <c r="D42" s="41"/>
      <c r="E42" s="42" t="s">
        <v>6</v>
      </c>
      <c r="F42" s="42" t="s">
        <v>7</v>
      </c>
      <c r="G42" s="42" t="s">
        <v>8</v>
      </c>
      <c r="H42" s="151" t="s">
        <v>9</v>
      </c>
      <c r="I42" s="43"/>
      <c r="J42" s="41"/>
      <c r="K42" s="42" t="s">
        <v>6</v>
      </c>
      <c r="L42" s="42" t="s">
        <v>7</v>
      </c>
      <c r="M42" s="42" t="s">
        <v>8</v>
      </c>
      <c r="N42" s="154" t="s">
        <v>9</v>
      </c>
      <c r="O42" s="150"/>
      <c r="P42" s="41"/>
      <c r="Q42" s="42" t="s">
        <v>6</v>
      </c>
      <c r="R42" s="42" t="s">
        <v>7</v>
      </c>
      <c r="S42" s="42" t="s">
        <v>8</v>
      </c>
      <c r="T42" s="151" t="s">
        <v>9</v>
      </c>
      <c r="U42" s="43"/>
      <c r="V42" s="41"/>
      <c r="W42" s="42" t="s">
        <v>6</v>
      </c>
      <c r="X42" s="42" t="s">
        <v>7</v>
      </c>
      <c r="Y42" s="42" t="s">
        <v>8</v>
      </c>
      <c r="Z42" s="44" t="s">
        <v>9</v>
      </c>
      <c r="AA42" s="62"/>
    </row>
    <row r="43" spans="1:27" ht="45" customHeight="1" thickBot="1" x14ac:dyDescent="0.3">
      <c r="A43" s="78"/>
      <c r="B43" s="237"/>
      <c r="C43" s="152">
        <f t="shared" ref="C43:H43" si="32">C40+C22</f>
        <v>6</v>
      </c>
      <c r="D43" s="45">
        <f t="shared" si="32"/>
        <v>600</v>
      </c>
      <c r="E43" s="46">
        <f t="shared" si="32"/>
        <v>330</v>
      </c>
      <c r="F43" s="46">
        <f t="shared" si="32"/>
        <v>105</v>
      </c>
      <c r="G43" s="46">
        <f t="shared" si="32"/>
        <v>120</v>
      </c>
      <c r="H43" s="153">
        <f t="shared" si="32"/>
        <v>45</v>
      </c>
      <c r="I43" s="149" t="str">
        <f t="shared" ref="I43:Z43" si="33">TEXT(I40+I22,0)</f>
        <v>30</v>
      </c>
      <c r="J43" s="47" t="str">
        <f t="shared" si="33"/>
        <v>3</v>
      </c>
      <c r="K43" s="46" t="str">
        <f t="shared" si="33"/>
        <v>225</v>
      </c>
      <c r="L43" s="46" t="str">
        <f t="shared" si="33"/>
        <v>15</v>
      </c>
      <c r="M43" s="46" t="str">
        <f t="shared" si="33"/>
        <v>90</v>
      </c>
      <c r="N43" s="155" t="str">
        <f t="shared" si="33"/>
        <v>15</v>
      </c>
      <c r="O43" s="156" t="str">
        <f t="shared" si="33"/>
        <v>16</v>
      </c>
      <c r="P43" s="47" t="str">
        <f t="shared" si="33"/>
        <v>3</v>
      </c>
      <c r="Q43" s="46" t="str">
        <f t="shared" si="33"/>
        <v>90</v>
      </c>
      <c r="R43" s="46" t="str">
        <f t="shared" si="33"/>
        <v>75</v>
      </c>
      <c r="S43" s="46" t="str">
        <f t="shared" si="33"/>
        <v>30</v>
      </c>
      <c r="T43" s="153" t="str">
        <f t="shared" si="33"/>
        <v>30</v>
      </c>
      <c r="U43" s="48" t="str">
        <f t="shared" si="33"/>
        <v>2</v>
      </c>
      <c r="V43" s="47" t="str">
        <f t="shared" si="33"/>
        <v>0</v>
      </c>
      <c r="W43" s="46" t="str">
        <f t="shared" si="33"/>
        <v>15</v>
      </c>
      <c r="X43" s="46" t="str">
        <f t="shared" si="33"/>
        <v>15</v>
      </c>
      <c r="Y43" s="46" t="str">
        <f t="shared" si="33"/>
        <v>0</v>
      </c>
      <c r="Z43" s="49" t="str">
        <f t="shared" si="33"/>
        <v>0</v>
      </c>
      <c r="AA43" s="62"/>
    </row>
    <row r="44" spans="1:27" s="5" customFormat="1" ht="20.100000000000001" customHeight="1" thickBot="1" x14ac:dyDescent="0.35">
      <c r="A44" s="2"/>
      <c r="B44" s="50"/>
      <c r="C44" s="50" t="s">
        <v>31</v>
      </c>
      <c r="D44" s="50"/>
      <c r="E44" s="50"/>
      <c r="F44" s="50"/>
      <c r="G44" s="50"/>
      <c r="H44" s="50"/>
      <c r="I44" s="50"/>
      <c r="J44" s="50"/>
      <c r="K44" s="51"/>
      <c r="L44" s="52">
        <f>(VALUE(K43)+VALUE(L43)+VALUE(M43)+VALUE(N43))</f>
        <v>345</v>
      </c>
      <c r="M44" s="52"/>
      <c r="N44" s="53"/>
      <c r="O44" s="54"/>
      <c r="P44" s="50"/>
      <c r="Q44" s="51"/>
      <c r="R44" s="52">
        <f>(VALUE(Q43)+VALUE(R43)+VALUE(S43)+VALUE(T43))</f>
        <v>225</v>
      </c>
      <c r="S44" s="52"/>
      <c r="T44" s="53"/>
      <c r="U44" s="54"/>
      <c r="V44" s="50"/>
      <c r="W44" s="51"/>
      <c r="X44" s="52" t="str">
        <f>TEXT(W43+X43+Y43+Z43,0)</f>
        <v>30</v>
      </c>
      <c r="Y44" s="52"/>
      <c r="Z44" s="55"/>
      <c r="AA44" s="118"/>
    </row>
    <row r="45" spans="1:27" s="57" customFormat="1" ht="5.0999999999999996" customHeight="1" x14ac:dyDescent="0.3">
      <c r="A45" s="35"/>
      <c r="B45" s="36"/>
      <c r="C45" s="38"/>
      <c r="D45" s="38"/>
      <c r="E45" s="38"/>
      <c r="F45" s="38"/>
      <c r="G45" s="38"/>
      <c r="H45" s="38"/>
      <c r="I45" s="37"/>
      <c r="J45" s="37"/>
      <c r="K45" s="39"/>
      <c r="L45" s="39"/>
      <c r="M45" s="39"/>
      <c r="N45" s="39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40"/>
    </row>
    <row r="46" spans="1:27" s="34" customFormat="1" ht="25.05" customHeight="1" x14ac:dyDescent="0.3">
      <c r="A46" s="193" t="s">
        <v>61</v>
      </c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5"/>
      <c r="P46" s="196"/>
      <c r="Q46" s="195"/>
      <c r="R46" s="195"/>
      <c r="S46" s="195"/>
      <c r="T46" s="195"/>
      <c r="U46" s="195"/>
      <c r="V46" s="195"/>
      <c r="W46" s="195"/>
      <c r="X46" s="195"/>
      <c r="Y46" s="195"/>
      <c r="Z46" s="197"/>
      <c r="AA46" s="57"/>
    </row>
    <row r="47" spans="1:27" s="99" customFormat="1" ht="25.05" customHeight="1" x14ac:dyDescent="0.25">
      <c r="A47" s="89">
        <v>22</v>
      </c>
      <c r="B47" s="110" t="s">
        <v>59</v>
      </c>
      <c r="C47" s="135">
        <f t="shared" ref="C47:C56" si="34">COUNTA(J47,P47,V47)</f>
        <v>0</v>
      </c>
      <c r="D47" s="136">
        <f t="shared" ref="D47:D56" si="35">SUM(E47:H47)</f>
        <v>30</v>
      </c>
      <c r="E47" s="137">
        <f t="shared" ref="E47:E56" si="36">SUM(K47,Q47,W47)</f>
        <v>0</v>
      </c>
      <c r="F47" s="137">
        <f t="shared" ref="F47:F56" si="37">SUM(L47,R47,X47)</f>
        <v>0</v>
      </c>
      <c r="G47" s="137">
        <f t="shared" ref="G47:G56" si="38">SUM(M47,S47,Y47)</f>
        <v>0</v>
      </c>
      <c r="H47" s="138">
        <f t="shared" ref="H47:H56" si="39">SUM(N47,T47,Z47)</f>
        <v>30</v>
      </c>
      <c r="I47" s="92"/>
      <c r="J47" s="93"/>
      <c r="K47" s="94"/>
      <c r="L47" s="95"/>
      <c r="M47" s="95"/>
      <c r="N47" s="88"/>
      <c r="O47" s="142"/>
      <c r="P47" s="143"/>
      <c r="Q47" s="144"/>
      <c r="R47" s="145"/>
      <c r="S47" s="145"/>
      <c r="T47" s="146"/>
      <c r="U47" s="92">
        <v>5</v>
      </c>
      <c r="V47" s="93"/>
      <c r="W47" s="94"/>
      <c r="X47" s="95"/>
      <c r="Y47" s="95"/>
      <c r="Z47" s="98">
        <v>30</v>
      </c>
      <c r="AA47" s="119"/>
    </row>
    <row r="48" spans="1:27" s="99" customFormat="1" ht="25.05" customHeight="1" x14ac:dyDescent="0.25">
      <c r="A48" s="89">
        <v>23</v>
      </c>
      <c r="B48" s="110" t="s">
        <v>11</v>
      </c>
      <c r="C48" s="130">
        <f t="shared" si="34"/>
        <v>0</v>
      </c>
      <c r="D48" s="90">
        <f t="shared" si="35"/>
        <v>45</v>
      </c>
      <c r="E48" s="91">
        <f t="shared" si="36"/>
        <v>0</v>
      </c>
      <c r="F48" s="91">
        <f t="shared" si="37"/>
        <v>0</v>
      </c>
      <c r="G48" s="91">
        <f t="shared" si="38"/>
        <v>0</v>
      </c>
      <c r="H48" s="131">
        <f t="shared" si="39"/>
        <v>45</v>
      </c>
      <c r="I48" s="92"/>
      <c r="J48" s="93"/>
      <c r="K48" s="94"/>
      <c r="L48" s="95"/>
      <c r="M48" s="95"/>
      <c r="N48" s="88"/>
      <c r="O48" s="132">
        <v>8</v>
      </c>
      <c r="P48" s="93"/>
      <c r="Q48" s="96"/>
      <c r="R48" s="97"/>
      <c r="S48" s="97"/>
      <c r="T48" s="133">
        <v>15</v>
      </c>
      <c r="U48" s="92">
        <v>3</v>
      </c>
      <c r="V48" s="93"/>
      <c r="W48" s="94"/>
      <c r="X48" s="95"/>
      <c r="Y48" s="95"/>
      <c r="Z48" s="98">
        <v>30</v>
      </c>
      <c r="AA48" s="119"/>
    </row>
    <row r="49" spans="1:27" s="99" customFormat="1" ht="25.05" customHeight="1" x14ac:dyDescent="0.25">
      <c r="A49" s="89">
        <v>24</v>
      </c>
      <c r="B49" s="110" t="s">
        <v>60</v>
      </c>
      <c r="C49" s="130">
        <f t="shared" si="34"/>
        <v>0</v>
      </c>
      <c r="D49" s="90">
        <f t="shared" ref="D49" si="40">SUM(E49:H49)</f>
        <v>0</v>
      </c>
      <c r="E49" s="91">
        <f t="shared" ref="E49" si="41">SUM(K49,Q49,W49)</f>
        <v>0</v>
      </c>
      <c r="F49" s="91">
        <f t="shared" ref="F49" si="42">SUM(L49,R49,X49)</f>
        <v>0</v>
      </c>
      <c r="G49" s="91">
        <f t="shared" ref="G49" si="43">SUM(M49,S49,Y49)</f>
        <v>0</v>
      </c>
      <c r="H49" s="131">
        <f t="shared" ref="H49" si="44">SUM(N49,T49,Z49)</f>
        <v>0</v>
      </c>
      <c r="I49" s="92"/>
      <c r="J49" s="93"/>
      <c r="K49" s="94"/>
      <c r="L49" s="95"/>
      <c r="M49" s="95"/>
      <c r="N49" s="88"/>
      <c r="O49" s="132"/>
      <c r="P49" s="93"/>
      <c r="Q49" s="96"/>
      <c r="R49" s="97"/>
      <c r="S49" s="97"/>
      <c r="T49" s="133"/>
      <c r="U49" s="92">
        <v>9</v>
      </c>
      <c r="V49" s="93"/>
      <c r="W49" s="94"/>
      <c r="X49" s="95"/>
      <c r="Y49" s="95"/>
      <c r="Z49" s="98"/>
      <c r="AA49" s="119"/>
    </row>
    <row r="50" spans="1:27" s="99" customFormat="1" ht="25.05" customHeight="1" x14ac:dyDescent="0.25">
      <c r="A50" s="89">
        <v>25</v>
      </c>
      <c r="B50" s="110" t="s">
        <v>18</v>
      </c>
      <c r="C50" s="130">
        <f t="shared" si="34"/>
        <v>1</v>
      </c>
      <c r="D50" s="90">
        <f t="shared" si="35"/>
        <v>60</v>
      </c>
      <c r="E50" s="91">
        <f t="shared" si="36"/>
        <v>30</v>
      </c>
      <c r="F50" s="91">
        <f t="shared" si="37"/>
        <v>15</v>
      </c>
      <c r="G50" s="91">
        <f t="shared" si="38"/>
        <v>0</v>
      </c>
      <c r="H50" s="131">
        <f t="shared" si="39"/>
        <v>15</v>
      </c>
      <c r="I50" s="92"/>
      <c r="J50" s="93"/>
      <c r="K50" s="94"/>
      <c r="L50" s="95"/>
      <c r="M50" s="95"/>
      <c r="N50" s="88"/>
      <c r="O50" s="132"/>
      <c r="P50" s="93"/>
      <c r="Q50" s="96"/>
      <c r="R50" s="97"/>
      <c r="S50" s="97"/>
      <c r="T50" s="133"/>
      <c r="U50" s="92">
        <v>4</v>
      </c>
      <c r="V50" s="93" t="s">
        <v>2</v>
      </c>
      <c r="W50" s="94">
        <v>30</v>
      </c>
      <c r="X50" s="95">
        <v>15</v>
      </c>
      <c r="Y50" s="95"/>
      <c r="Z50" s="98">
        <v>15</v>
      </c>
      <c r="AA50" s="119"/>
    </row>
    <row r="51" spans="1:27" s="99" customFormat="1" ht="25.05" customHeight="1" x14ac:dyDescent="0.25">
      <c r="A51" s="89">
        <v>26</v>
      </c>
      <c r="B51" s="110" t="s">
        <v>19</v>
      </c>
      <c r="C51" s="130">
        <f t="shared" si="34"/>
        <v>0</v>
      </c>
      <c r="D51" s="90">
        <f t="shared" si="35"/>
        <v>30</v>
      </c>
      <c r="E51" s="91">
        <f t="shared" si="36"/>
        <v>15</v>
      </c>
      <c r="F51" s="91">
        <f t="shared" si="37"/>
        <v>0</v>
      </c>
      <c r="G51" s="91">
        <f t="shared" si="38"/>
        <v>15</v>
      </c>
      <c r="H51" s="131">
        <f t="shared" si="39"/>
        <v>0</v>
      </c>
      <c r="I51" s="92"/>
      <c r="J51" s="93"/>
      <c r="K51" s="94"/>
      <c r="L51" s="95"/>
      <c r="M51" s="95"/>
      <c r="N51" s="88"/>
      <c r="O51" s="132">
        <v>2</v>
      </c>
      <c r="P51" s="93"/>
      <c r="Q51" s="96">
        <v>15</v>
      </c>
      <c r="R51" s="97"/>
      <c r="S51" s="97">
        <v>15</v>
      </c>
      <c r="T51" s="133"/>
      <c r="U51" s="92"/>
      <c r="V51" s="93"/>
      <c r="W51" s="94"/>
      <c r="X51" s="95"/>
      <c r="Y51" s="95"/>
      <c r="Z51" s="98"/>
      <c r="AA51" s="119"/>
    </row>
    <row r="52" spans="1:27" s="99" customFormat="1" ht="25.05" customHeight="1" x14ac:dyDescent="0.25">
      <c r="A52" s="89">
        <v>27</v>
      </c>
      <c r="B52" s="110" t="s">
        <v>70</v>
      </c>
      <c r="C52" s="130">
        <f t="shared" si="34"/>
        <v>0</v>
      </c>
      <c r="D52" s="90">
        <f t="shared" si="35"/>
        <v>45</v>
      </c>
      <c r="E52" s="91">
        <f t="shared" si="36"/>
        <v>15</v>
      </c>
      <c r="F52" s="91">
        <f t="shared" si="37"/>
        <v>15</v>
      </c>
      <c r="G52" s="91">
        <f t="shared" si="38"/>
        <v>15</v>
      </c>
      <c r="H52" s="131">
        <f t="shared" si="39"/>
        <v>0</v>
      </c>
      <c r="I52" s="92"/>
      <c r="J52" s="93"/>
      <c r="K52" s="94"/>
      <c r="L52" s="95"/>
      <c r="M52" s="95"/>
      <c r="N52" s="88"/>
      <c r="O52" s="132"/>
      <c r="P52" s="93"/>
      <c r="Q52" s="96"/>
      <c r="R52" s="97"/>
      <c r="S52" s="97"/>
      <c r="T52" s="133"/>
      <c r="U52" s="92">
        <v>3</v>
      </c>
      <c r="V52" s="93"/>
      <c r="W52" s="94">
        <v>15</v>
      </c>
      <c r="X52" s="95">
        <v>15</v>
      </c>
      <c r="Y52" s="95">
        <v>15</v>
      </c>
      <c r="Z52" s="98"/>
      <c r="AA52" s="119"/>
    </row>
    <row r="53" spans="1:27" s="99" customFormat="1" ht="25.05" customHeight="1" x14ac:dyDescent="0.25">
      <c r="A53" s="89">
        <v>28</v>
      </c>
      <c r="B53" s="201" t="s">
        <v>41</v>
      </c>
      <c r="C53" s="130">
        <f t="shared" si="34"/>
        <v>1</v>
      </c>
      <c r="D53" s="90">
        <f t="shared" si="35"/>
        <v>30</v>
      </c>
      <c r="E53" s="91">
        <f t="shared" si="36"/>
        <v>15</v>
      </c>
      <c r="F53" s="91">
        <f t="shared" si="37"/>
        <v>0</v>
      </c>
      <c r="G53" s="91">
        <f t="shared" si="38"/>
        <v>15</v>
      </c>
      <c r="H53" s="131">
        <f t="shared" si="39"/>
        <v>0</v>
      </c>
      <c r="I53" s="92"/>
      <c r="J53" s="93"/>
      <c r="K53" s="94"/>
      <c r="L53" s="95"/>
      <c r="M53" s="95"/>
      <c r="N53" s="88"/>
      <c r="O53" s="132">
        <v>2</v>
      </c>
      <c r="P53" s="93" t="s">
        <v>2</v>
      </c>
      <c r="Q53" s="96">
        <v>15</v>
      </c>
      <c r="R53" s="97"/>
      <c r="S53" s="97">
        <v>15</v>
      </c>
      <c r="T53" s="133"/>
      <c r="U53" s="92"/>
      <c r="V53" s="93"/>
      <c r="W53" s="94"/>
      <c r="X53" s="95"/>
      <c r="Y53" s="95"/>
      <c r="Z53" s="98"/>
      <c r="AA53" s="119"/>
    </row>
    <row r="54" spans="1:27" s="99" customFormat="1" ht="25.05" customHeight="1" x14ac:dyDescent="0.25">
      <c r="A54" s="89">
        <v>29</v>
      </c>
      <c r="B54" s="201" t="s">
        <v>42</v>
      </c>
      <c r="C54" s="130">
        <f t="shared" si="34"/>
        <v>0</v>
      </c>
      <c r="D54" s="90">
        <f t="shared" si="35"/>
        <v>30</v>
      </c>
      <c r="E54" s="91">
        <f t="shared" si="36"/>
        <v>15</v>
      </c>
      <c r="F54" s="91">
        <f t="shared" si="37"/>
        <v>0</v>
      </c>
      <c r="G54" s="91">
        <f t="shared" si="38"/>
        <v>0</v>
      </c>
      <c r="H54" s="131">
        <f t="shared" si="39"/>
        <v>15</v>
      </c>
      <c r="I54" s="92"/>
      <c r="J54" s="93"/>
      <c r="K54" s="94"/>
      <c r="L54" s="95"/>
      <c r="M54" s="95"/>
      <c r="N54" s="88"/>
      <c r="O54" s="132">
        <v>2</v>
      </c>
      <c r="P54" s="93"/>
      <c r="Q54" s="96">
        <v>15</v>
      </c>
      <c r="R54" s="97"/>
      <c r="S54" s="97"/>
      <c r="T54" s="133">
        <v>15</v>
      </c>
      <c r="U54" s="92"/>
      <c r="V54" s="93"/>
      <c r="W54" s="94"/>
      <c r="X54" s="95"/>
      <c r="Y54" s="95"/>
      <c r="Z54" s="98"/>
      <c r="AA54" s="119"/>
    </row>
    <row r="55" spans="1:27" s="99" customFormat="1" ht="25.05" customHeight="1" x14ac:dyDescent="0.25">
      <c r="A55" s="89">
        <v>30</v>
      </c>
      <c r="B55" s="201" t="s">
        <v>43</v>
      </c>
      <c r="C55" s="130">
        <f t="shared" si="34"/>
        <v>1</v>
      </c>
      <c r="D55" s="90">
        <f t="shared" si="35"/>
        <v>30</v>
      </c>
      <c r="E55" s="91">
        <f t="shared" si="36"/>
        <v>15</v>
      </c>
      <c r="F55" s="91">
        <f t="shared" si="37"/>
        <v>0</v>
      </c>
      <c r="G55" s="91">
        <f t="shared" si="38"/>
        <v>15</v>
      </c>
      <c r="H55" s="131">
        <f t="shared" si="39"/>
        <v>0</v>
      </c>
      <c r="I55" s="92"/>
      <c r="J55" s="93"/>
      <c r="K55" s="94"/>
      <c r="L55" s="95"/>
      <c r="M55" s="95"/>
      <c r="N55" s="88"/>
      <c r="O55" s="132"/>
      <c r="P55" s="93"/>
      <c r="Q55" s="96"/>
      <c r="R55" s="97"/>
      <c r="S55" s="97"/>
      <c r="T55" s="133"/>
      <c r="U55" s="92">
        <v>2</v>
      </c>
      <c r="V55" s="93" t="s">
        <v>2</v>
      </c>
      <c r="W55" s="94">
        <v>15</v>
      </c>
      <c r="X55" s="95"/>
      <c r="Y55" s="95">
        <v>15</v>
      </c>
      <c r="Z55" s="98"/>
      <c r="AA55" s="119"/>
    </row>
    <row r="56" spans="1:27" s="99" customFormat="1" ht="25.05" customHeight="1" x14ac:dyDescent="0.25">
      <c r="A56" s="89">
        <v>31</v>
      </c>
      <c r="B56" s="201" t="s">
        <v>44</v>
      </c>
      <c r="C56" s="130">
        <f t="shared" si="34"/>
        <v>0</v>
      </c>
      <c r="D56" s="90">
        <f t="shared" si="35"/>
        <v>30</v>
      </c>
      <c r="E56" s="91">
        <f t="shared" si="36"/>
        <v>15</v>
      </c>
      <c r="F56" s="91">
        <f t="shared" si="37"/>
        <v>0</v>
      </c>
      <c r="G56" s="91">
        <f t="shared" si="38"/>
        <v>0</v>
      </c>
      <c r="H56" s="131">
        <f t="shared" si="39"/>
        <v>15</v>
      </c>
      <c r="I56" s="92"/>
      <c r="J56" s="93"/>
      <c r="K56" s="94"/>
      <c r="L56" s="95"/>
      <c r="M56" s="95"/>
      <c r="N56" s="88"/>
      <c r="O56" s="132"/>
      <c r="P56" s="93"/>
      <c r="Q56" s="96"/>
      <c r="R56" s="97"/>
      <c r="S56" s="97"/>
      <c r="T56" s="133"/>
      <c r="U56" s="92">
        <v>2</v>
      </c>
      <c r="V56" s="93"/>
      <c r="W56" s="94">
        <v>15</v>
      </c>
      <c r="X56" s="95"/>
      <c r="Y56" s="95"/>
      <c r="Z56" s="98">
        <v>15</v>
      </c>
      <c r="AA56" s="119"/>
    </row>
    <row r="57" spans="1:27" s="112" customFormat="1" ht="25.05" customHeight="1" x14ac:dyDescent="0.25">
      <c r="A57" s="111"/>
      <c r="B57" s="134" t="s">
        <v>45</v>
      </c>
      <c r="C57" s="139">
        <f>SUM(C47:C56)</f>
        <v>3</v>
      </c>
      <c r="D57" s="100">
        <f t="shared" ref="D57:H57" si="45">SUM(D47:D56)</f>
        <v>330</v>
      </c>
      <c r="E57" s="101">
        <f t="shared" si="45"/>
        <v>120</v>
      </c>
      <c r="F57" s="101">
        <f t="shared" si="45"/>
        <v>30</v>
      </c>
      <c r="G57" s="101">
        <f t="shared" si="45"/>
        <v>60</v>
      </c>
      <c r="H57" s="140">
        <f t="shared" si="45"/>
        <v>120</v>
      </c>
      <c r="I57" s="102">
        <f>SUM(I47:I56)</f>
        <v>0</v>
      </c>
      <c r="J57" s="103">
        <f>COUNTA(J47:J56)</f>
        <v>0</v>
      </c>
      <c r="K57" s="104">
        <f>SUM(K47:K56)</f>
        <v>0</v>
      </c>
      <c r="L57" s="104">
        <f t="shared" ref="L57:O57" si="46">SUM(L47:L56)</f>
        <v>0</v>
      </c>
      <c r="M57" s="104">
        <f t="shared" si="46"/>
        <v>0</v>
      </c>
      <c r="N57" s="141">
        <f t="shared" si="46"/>
        <v>0</v>
      </c>
      <c r="O57" s="147">
        <f t="shared" si="46"/>
        <v>14</v>
      </c>
      <c r="P57" s="103">
        <f t="shared" ref="P57" si="47">COUNTA(P47:P56)</f>
        <v>1</v>
      </c>
      <c r="Q57" s="105">
        <f t="shared" ref="Q57:Z57" si="48">SUM(Q47:Q56)</f>
        <v>45</v>
      </c>
      <c r="R57" s="106">
        <f t="shared" si="48"/>
        <v>0</v>
      </c>
      <c r="S57" s="106">
        <f t="shared" si="48"/>
        <v>30</v>
      </c>
      <c r="T57" s="148">
        <f t="shared" si="48"/>
        <v>30</v>
      </c>
      <c r="U57" s="102">
        <f t="shared" si="48"/>
        <v>28</v>
      </c>
      <c r="V57" s="103">
        <f t="shared" ref="V57" si="49">COUNTA(V47:V56)</f>
        <v>2</v>
      </c>
      <c r="W57" s="107">
        <f t="shared" ref="W57" si="50">SUM(W47:W56)</f>
        <v>75</v>
      </c>
      <c r="X57" s="108">
        <f t="shared" si="48"/>
        <v>30</v>
      </c>
      <c r="Y57" s="108">
        <f t="shared" si="48"/>
        <v>30</v>
      </c>
      <c r="Z57" s="109">
        <f t="shared" si="48"/>
        <v>90</v>
      </c>
      <c r="AA57" s="121"/>
    </row>
    <row r="58" spans="1:27" s="57" customFormat="1" ht="5.0999999999999996" customHeight="1" x14ac:dyDescent="0.3">
      <c r="A58" s="35"/>
      <c r="B58" s="36"/>
      <c r="C58" s="38"/>
      <c r="D58" s="38"/>
      <c r="E58" s="38"/>
      <c r="F58" s="38"/>
      <c r="G58" s="38"/>
      <c r="H58" s="38"/>
      <c r="I58" s="37"/>
      <c r="J58" s="37"/>
      <c r="K58" s="39"/>
      <c r="L58" s="39"/>
      <c r="M58" s="39"/>
      <c r="N58" s="39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40"/>
    </row>
    <row r="59" spans="1:27" ht="20.100000000000001" customHeight="1" x14ac:dyDescent="0.25">
      <c r="A59" s="77"/>
      <c r="B59" s="236" t="s">
        <v>51</v>
      </c>
      <c r="C59" s="150"/>
      <c r="D59" s="41"/>
      <c r="E59" s="42" t="s">
        <v>6</v>
      </c>
      <c r="F59" s="42" t="s">
        <v>7</v>
      </c>
      <c r="G59" s="42" t="s">
        <v>8</v>
      </c>
      <c r="H59" s="151" t="s">
        <v>9</v>
      </c>
      <c r="I59" s="43"/>
      <c r="J59" s="41"/>
      <c r="K59" s="42" t="s">
        <v>6</v>
      </c>
      <c r="L59" s="42" t="s">
        <v>7</v>
      </c>
      <c r="M59" s="42" t="s">
        <v>8</v>
      </c>
      <c r="N59" s="154" t="s">
        <v>9</v>
      </c>
      <c r="O59" s="150"/>
      <c r="P59" s="41"/>
      <c r="Q59" s="42" t="s">
        <v>6</v>
      </c>
      <c r="R59" s="42" t="s">
        <v>7</v>
      </c>
      <c r="S59" s="42" t="s">
        <v>8</v>
      </c>
      <c r="T59" s="151" t="s">
        <v>9</v>
      </c>
      <c r="U59" s="43"/>
      <c r="V59" s="41"/>
      <c r="W59" s="42" t="s">
        <v>6</v>
      </c>
      <c r="X59" s="42" t="s">
        <v>7</v>
      </c>
      <c r="Y59" s="42" t="s">
        <v>8</v>
      </c>
      <c r="Z59" s="44" t="s">
        <v>9</v>
      </c>
      <c r="AA59" s="62"/>
    </row>
    <row r="60" spans="1:27" ht="45" customHeight="1" thickBot="1" x14ac:dyDescent="0.3">
      <c r="A60" s="78"/>
      <c r="B60" s="237"/>
      <c r="C60" s="152">
        <f>C57+C43</f>
        <v>9</v>
      </c>
      <c r="D60" s="45">
        <f t="shared" ref="D60:H60" si="51">D57+D43</f>
        <v>930</v>
      </c>
      <c r="E60" s="46">
        <f t="shared" si="51"/>
        <v>450</v>
      </c>
      <c r="F60" s="46">
        <f t="shared" si="51"/>
        <v>135</v>
      </c>
      <c r="G60" s="46">
        <f t="shared" si="51"/>
        <v>180</v>
      </c>
      <c r="H60" s="153">
        <f t="shared" si="51"/>
        <v>165</v>
      </c>
      <c r="I60" s="149" t="str">
        <f>TEXT(I57+I43,0)</f>
        <v>30</v>
      </c>
      <c r="J60" s="47" t="str">
        <f t="shared" ref="J60:Z60" si="52">TEXT(J57+J43,0)</f>
        <v>3</v>
      </c>
      <c r="K60" s="46" t="str">
        <f t="shared" si="52"/>
        <v>225</v>
      </c>
      <c r="L60" s="46" t="str">
        <f t="shared" si="52"/>
        <v>15</v>
      </c>
      <c r="M60" s="46" t="str">
        <f t="shared" si="52"/>
        <v>90</v>
      </c>
      <c r="N60" s="155" t="str">
        <f t="shared" si="52"/>
        <v>15</v>
      </c>
      <c r="O60" s="156" t="str">
        <f t="shared" si="52"/>
        <v>30</v>
      </c>
      <c r="P60" s="47" t="str">
        <f t="shared" si="52"/>
        <v>4</v>
      </c>
      <c r="Q60" s="46" t="str">
        <f t="shared" si="52"/>
        <v>135</v>
      </c>
      <c r="R60" s="46" t="str">
        <f t="shared" si="52"/>
        <v>75</v>
      </c>
      <c r="S60" s="46" t="str">
        <f t="shared" si="52"/>
        <v>60</v>
      </c>
      <c r="T60" s="153" t="str">
        <f t="shared" si="52"/>
        <v>60</v>
      </c>
      <c r="U60" s="48" t="str">
        <f t="shared" si="52"/>
        <v>30</v>
      </c>
      <c r="V60" s="47" t="str">
        <f t="shared" si="52"/>
        <v>2</v>
      </c>
      <c r="W60" s="46" t="str">
        <f t="shared" si="52"/>
        <v>90</v>
      </c>
      <c r="X60" s="46" t="str">
        <f t="shared" si="52"/>
        <v>45</v>
      </c>
      <c r="Y60" s="46" t="str">
        <f t="shared" si="52"/>
        <v>30</v>
      </c>
      <c r="Z60" s="49" t="str">
        <f t="shared" si="52"/>
        <v>90</v>
      </c>
      <c r="AA60" s="62"/>
    </row>
    <row r="61" spans="1:27" s="5" customFormat="1" ht="20.100000000000001" customHeight="1" thickBot="1" x14ac:dyDescent="0.35">
      <c r="A61" s="2"/>
      <c r="B61" s="50"/>
      <c r="C61" s="50" t="s">
        <v>31</v>
      </c>
      <c r="D61" s="50"/>
      <c r="E61" s="50"/>
      <c r="F61" s="50"/>
      <c r="G61" s="50"/>
      <c r="H61" s="50"/>
      <c r="I61" s="50"/>
      <c r="J61" s="50"/>
      <c r="K61" s="51"/>
      <c r="L61" s="52">
        <f>(VALUE(K60)+VALUE(L60)+VALUE(M60)+VALUE(N60))</f>
        <v>345</v>
      </c>
      <c r="M61" s="52"/>
      <c r="N61" s="53"/>
      <c r="O61" s="54"/>
      <c r="P61" s="50"/>
      <c r="Q61" s="51"/>
      <c r="R61" s="52">
        <f>(VALUE(Q60)+VALUE(R60)+VALUE(S60)+VALUE(T60))</f>
        <v>330</v>
      </c>
      <c r="S61" s="52"/>
      <c r="T61" s="53"/>
      <c r="U61" s="54"/>
      <c r="V61" s="50"/>
      <c r="W61" s="51"/>
      <c r="X61" s="52" t="str">
        <f>TEXT(W60+X60+Y60+Z60,0)</f>
        <v>255</v>
      </c>
      <c r="Y61" s="52"/>
      <c r="Z61" s="55"/>
      <c r="AA61" s="118"/>
    </row>
    <row r="62" spans="1:27" s="5" customFormat="1" ht="5.0999999999999996" customHeight="1" x14ac:dyDescent="0.3">
      <c r="A62" s="2"/>
      <c r="B62" s="50"/>
      <c r="C62" s="50"/>
      <c r="D62" s="50"/>
      <c r="E62" s="50"/>
      <c r="F62" s="50"/>
      <c r="G62" s="50"/>
      <c r="H62" s="50"/>
      <c r="I62" s="50"/>
      <c r="J62" s="50"/>
      <c r="K62" s="198"/>
      <c r="L62" s="199"/>
      <c r="M62" s="199"/>
      <c r="N62" s="198"/>
      <c r="O62" s="50"/>
      <c r="P62" s="50"/>
      <c r="Q62" s="198"/>
      <c r="R62" s="199"/>
      <c r="S62" s="199"/>
      <c r="T62" s="198"/>
      <c r="U62" s="50"/>
      <c r="V62" s="50"/>
      <c r="W62" s="198"/>
      <c r="X62" s="199"/>
      <c r="Y62" s="199"/>
      <c r="Z62" s="200"/>
      <c r="AA62" s="118"/>
    </row>
    <row r="63" spans="1:27" s="34" customFormat="1" ht="25.05" customHeight="1" x14ac:dyDescent="0.3">
      <c r="A63" s="193" t="s">
        <v>62</v>
      </c>
      <c r="B63" s="194"/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195"/>
      <c r="P63" s="196"/>
      <c r="Q63" s="195"/>
      <c r="R63" s="195"/>
      <c r="S63" s="195"/>
      <c r="T63" s="195"/>
      <c r="U63" s="195"/>
      <c r="V63" s="195"/>
      <c r="W63" s="195"/>
      <c r="X63" s="195"/>
      <c r="Y63" s="195"/>
      <c r="Z63" s="197"/>
      <c r="AA63" s="57"/>
    </row>
    <row r="64" spans="1:27" s="113" customFormat="1" ht="25.05" customHeight="1" x14ac:dyDescent="0.45">
      <c r="A64" s="89">
        <v>22</v>
      </c>
      <c r="B64" s="110" t="s">
        <v>59</v>
      </c>
      <c r="C64" s="135">
        <f t="shared" ref="C64:C74" si="53">COUNTA(J64,P64,V64)</f>
        <v>0</v>
      </c>
      <c r="D64" s="136">
        <f t="shared" ref="D64:D74" si="54">SUM(E64:H64)</f>
        <v>30</v>
      </c>
      <c r="E64" s="137">
        <f t="shared" ref="E64:E74" si="55">SUM(K64,Q64,W64)</f>
        <v>0</v>
      </c>
      <c r="F64" s="137">
        <f t="shared" ref="F64:F74" si="56">SUM(L64,R64,X64)</f>
        <v>0</v>
      </c>
      <c r="G64" s="137">
        <f t="shared" ref="G64:G74" si="57">SUM(M64,S64,Y64)</f>
        <v>0</v>
      </c>
      <c r="H64" s="138">
        <f t="shared" ref="H64:H74" si="58">SUM(N64,T64,Z64)</f>
        <v>30</v>
      </c>
      <c r="I64" s="92"/>
      <c r="J64" s="93"/>
      <c r="K64" s="94"/>
      <c r="L64" s="95"/>
      <c r="M64" s="95"/>
      <c r="N64" s="88"/>
      <c r="O64" s="142"/>
      <c r="P64" s="143"/>
      <c r="Q64" s="144"/>
      <c r="R64" s="145"/>
      <c r="S64" s="145"/>
      <c r="T64" s="146"/>
      <c r="U64" s="92">
        <v>5</v>
      </c>
      <c r="V64" s="93"/>
      <c r="W64" s="94"/>
      <c r="X64" s="95"/>
      <c r="Y64" s="95"/>
      <c r="Z64" s="98">
        <v>30</v>
      </c>
      <c r="AA64" s="122"/>
    </row>
    <row r="65" spans="1:27" s="113" customFormat="1" ht="25.05" customHeight="1" x14ac:dyDescent="0.45">
      <c r="A65" s="89">
        <v>23</v>
      </c>
      <c r="B65" s="110" t="s">
        <v>11</v>
      </c>
      <c r="C65" s="130">
        <f t="shared" si="53"/>
        <v>0</v>
      </c>
      <c r="D65" s="90">
        <f t="shared" si="54"/>
        <v>45</v>
      </c>
      <c r="E65" s="91">
        <f t="shared" si="55"/>
        <v>0</v>
      </c>
      <c r="F65" s="91">
        <f t="shared" si="56"/>
        <v>0</v>
      </c>
      <c r="G65" s="91">
        <f t="shared" si="57"/>
        <v>0</v>
      </c>
      <c r="H65" s="131">
        <f t="shared" si="58"/>
        <v>45</v>
      </c>
      <c r="I65" s="92"/>
      <c r="J65" s="93"/>
      <c r="K65" s="94"/>
      <c r="L65" s="95"/>
      <c r="M65" s="95"/>
      <c r="N65" s="88"/>
      <c r="O65" s="132">
        <v>8</v>
      </c>
      <c r="P65" s="93"/>
      <c r="Q65" s="96"/>
      <c r="R65" s="97"/>
      <c r="S65" s="97"/>
      <c r="T65" s="133">
        <v>15</v>
      </c>
      <c r="U65" s="92">
        <v>3</v>
      </c>
      <c r="V65" s="93"/>
      <c r="W65" s="94"/>
      <c r="X65" s="95"/>
      <c r="Y65" s="95"/>
      <c r="Z65" s="98">
        <v>30</v>
      </c>
      <c r="AA65" s="122"/>
    </row>
    <row r="66" spans="1:27" s="113" customFormat="1" ht="25.05" customHeight="1" x14ac:dyDescent="0.45">
      <c r="A66" s="89">
        <v>24</v>
      </c>
      <c r="B66" s="110" t="s">
        <v>60</v>
      </c>
      <c r="C66" s="130">
        <f t="shared" si="53"/>
        <v>0</v>
      </c>
      <c r="D66" s="90">
        <f t="shared" ref="D66" si="59">SUM(E66:H66)</f>
        <v>0</v>
      </c>
      <c r="E66" s="91">
        <f t="shared" ref="E66" si="60">SUM(K66,Q66,W66)</f>
        <v>0</v>
      </c>
      <c r="F66" s="91">
        <f t="shared" ref="F66" si="61">SUM(L66,R66,X66)</f>
        <v>0</v>
      </c>
      <c r="G66" s="91">
        <f t="shared" ref="G66" si="62">SUM(M66,S66,Y66)</f>
        <v>0</v>
      </c>
      <c r="H66" s="131">
        <f t="shared" ref="H66" si="63">SUM(N66,T66,Z66)</f>
        <v>0</v>
      </c>
      <c r="I66" s="92"/>
      <c r="J66" s="93"/>
      <c r="K66" s="94"/>
      <c r="L66" s="95"/>
      <c r="M66" s="95"/>
      <c r="N66" s="88"/>
      <c r="O66" s="132"/>
      <c r="P66" s="93"/>
      <c r="Q66" s="96"/>
      <c r="R66" s="97"/>
      <c r="S66" s="97"/>
      <c r="T66" s="133"/>
      <c r="U66" s="92">
        <v>9</v>
      </c>
      <c r="V66" s="93"/>
      <c r="W66" s="94"/>
      <c r="X66" s="95"/>
      <c r="Y66" s="95"/>
      <c r="Z66" s="98"/>
      <c r="AA66" s="122"/>
    </row>
    <row r="67" spans="1:27" s="113" customFormat="1" ht="25.05" customHeight="1" x14ac:dyDescent="0.45">
      <c r="A67" s="89">
        <v>25</v>
      </c>
      <c r="B67" s="110" t="s">
        <v>64</v>
      </c>
      <c r="C67" s="130">
        <f t="shared" si="53"/>
        <v>1</v>
      </c>
      <c r="D67" s="90">
        <f t="shared" si="54"/>
        <v>45</v>
      </c>
      <c r="E67" s="91">
        <f t="shared" si="55"/>
        <v>15</v>
      </c>
      <c r="F67" s="91">
        <f t="shared" si="56"/>
        <v>0</v>
      </c>
      <c r="G67" s="91">
        <f t="shared" si="57"/>
        <v>30</v>
      </c>
      <c r="H67" s="131">
        <f t="shared" si="58"/>
        <v>0</v>
      </c>
      <c r="I67" s="92"/>
      <c r="J67" s="93"/>
      <c r="K67" s="94"/>
      <c r="L67" s="95"/>
      <c r="M67" s="95"/>
      <c r="N67" s="88"/>
      <c r="O67" s="132"/>
      <c r="P67" s="93"/>
      <c r="Q67" s="96"/>
      <c r="R67" s="97"/>
      <c r="S67" s="97"/>
      <c r="T67" s="133"/>
      <c r="U67" s="92">
        <v>3</v>
      </c>
      <c r="V67" s="93" t="s">
        <v>2</v>
      </c>
      <c r="W67" s="94">
        <v>15</v>
      </c>
      <c r="X67" s="95"/>
      <c r="Y67" s="95">
        <v>30</v>
      </c>
      <c r="Z67" s="98"/>
      <c r="AA67" s="122"/>
    </row>
    <row r="68" spans="1:27" s="113" customFormat="1" ht="25.05" customHeight="1" x14ac:dyDescent="0.45">
      <c r="A68" s="89">
        <v>26</v>
      </c>
      <c r="B68" s="110" t="s">
        <v>75</v>
      </c>
      <c r="C68" s="130">
        <f t="shared" si="53"/>
        <v>0</v>
      </c>
      <c r="D68" s="90">
        <f t="shared" si="54"/>
        <v>30</v>
      </c>
      <c r="E68" s="91">
        <f t="shared" si="55"/>
        <v>15</v>
      </c>
      <c r="F68" s="91">
        <f t="shared" si="56"/>
        <v>0</v>
      </c>
      <c r="G68" s="91">
        <f t="shared" si="57"/>
        <v>15</v>
      </c>
      <c r="H68" s="131">
        <f t="shared" si="58"/>
        <v>0</v>
      </c>
      <c r="I68" s="92"/>
      <c r="J68" s="93"/>
      <c r="K68" s="94"/>
      <c r="L68" s="95"/>
      <c r="M68" s="95"/>
      <c r="N68" s="88"/>
      <c r="O68" s="132">
        <v>2</v>
      </c>
      <c r="P68" s="93"/>
      <c r="Q68" s="96">
        <v>15</v>
      </c>
      <c r="R68" s="97"/>
      <c r="S68" s="97">
        <v>15</v>
      </c>
      <c r="T68" s="133"/>
      <c r="U68" s="92"/>
      <c r="V68" s="93"/>
      <c r="W68" s="94"/>
      <c r="X68" s="95"/>
      <c r="Y68" s="95"/>
      <c r="Z68" s="98"/>
      <c r="AA68" s="122"/>
    </row>
    <row r="69" spans="1:27" s="113" customFormat="1" ht="25.05" customHeight="1" x14ac:dyDescent="0.45">
      <c r="A69" s="89">
        <v>27</v>
      </c>
      <c r="B69" s="110" t="s">
        <v>20</v>
      </c>
      <c r="C69" s="130">
        <f t="shared" si="53"/>
        <v>0</v>
      </c>
      <c r="D69" s="90">
        <f t="shared" si="54"/>
        <v>30</v>
      </c>
      <c r="E69" s="91">
        <f t="shared" si="55"/>
        <v>15</v>
      </c>
      <c r="F69" s="91">
        <f t="shared" si="56"/>
        <v>0</v>
      </c>
      <c r="G69" s="91">
        <f t="shared" si="57"/>
        <v>15</v>
      </c>
      <c r="H69" s="131">
        <f t="shared" si="58"/>
        <v>0</v>
      </c>
      <c r="I69" s="92"/>
      <c r="J69" s="93"/>
      <c r="K69" s="94"/>
      <c r="L69" s="95"/>
      <c r="M69" s="95"/>
      <c r="N69" s="88"/>
      <c r="O69" s="132"/>
      <c r="P69" s="93"/>
      <c r="Q69" s="96"/>
      <c r="R69" s="97"/>
      <c r="S69" s="97"/>
      <c r="T69" s="133"/>
      <c r="U69" s="92">
        <v>2</v>
      </c>
      <c r="V69" s="93"/>
      <c r="W69" s="94">
        <v>15</v>
      </c>
      <c r="X69" s="95"/>
      <c r="Y69" s="95">
        <v>15</v>
      </c>
      <c r="Z69" s="98"/>
      <c r="AA69" s="122"/>
    </row>
    <row r="70" spans="1:27" s="113" customFormat="1" ht="25.05" customHeight="1" x14ac:dyDescent="0.45">
      <c r="A70" s="89">
        <v>28</v>
      </c>
      <c r="B70" s="110" t="s">
        <v>65</v>
      </c>
      <c r="C70" s="130">
        <f t="shared" ref="C70" si="64">COUNTA(J70,P70,V70)</f>
        <v>0</v>
      </c>
      <c r="D70" s="90">
        <f t="shared" ref="D70" si="65">SUM(E70:H70)</f>
        <v>30</v>
      </c>
      <c r="E70" s="91">
        <f t="shared" ref="E70" si="66">SUM(K70,Q70,W70)</f>
        <v>15</v>
      </c>
      <c r="F70" s="91">
        <f t="shared" ref="F70" si="67">SUM(L70,R70,X70)</f>
        <v>0</v>
      </c>
      <c r="G70" s="91">
        <f t="shared" ref="G70" si="68">SUM(M70,S70,Y70)</f>
        <v>15</v>
      </c>
      <c r="H70" s="131">
        <f t="shared" ref="H70" si="69">SUM(N70,T70,Z70)</f>
        <v>0</v>
      </c>
      <c r="I70" s="92"/>
      <c r="J70" s="93"/>
      <c r="K70" s="94"/>
      <c r="L70" s="95"/>
      <c r="M70" s="95"/>
      <c r="N70" s="88"/>
      <c r="O70" s="132"/>
      <c r="P70" s="93"/>
      <c r="Q70" s="96"/>
      <c r="R70" s="97"/>
      <c r="S70" s="97"/>
      <c r="T70" s="133"/>
      <c r="U70" s="92">
        <v>2</v>
      </c>
      <c r="V70" s="93"/>
      <c r="W70" s="94">
        <v>15</v>
      </c>
      <c r="X70" s="95"/>
      <c r="Y70" s="95">
        <v>15</v>
      </c>
      <c r="Z70" s="98"/>
      <c r="AA70" s="122"/>
    </row>
    <row r="71" spans="1:27" s="113" customFormat="1" ht="25.05" customHeight="1" x14ac:dyDescent="0.45">
      <c r="A71" s="89">
        <v>29</v>
      </c>
      <c r="B71" s="201" t="s">
        <v>41</v>
      </c>
      <c r="C71" s="130">
        <f t="shared" si="53"/>
        <v>1</v>
      </c>
      <c r="D71" s="90">
        <f t="shared" si="54"/>
        <v>30</v>
      </c>
      <c r="E71" s="91">
        <f t="shared" si="55"/>
        <v>15</v>
      </c>
      <c r="F71" s="91">
        <f t="shared" si="56"/>
        <v>0</v>
      </c>
      <c r="G71" s="91">
        <f t="shared" si="57"/>
        <v>15</v>
      </c>
      <c r="H71" s="131">
        <f t="shared" si="58"/>
        <v>0</v>
      </c>
      <c r="I71" s="92"/>
      <c r="J71" s="93"/>
      <c r="K71" s="94"/>
      <c r="L71" s="95"/>
      <c r="M71" s="95"/>
      <c r="N71" s="88"/>
      <c r="O71" s="132">
        <v>2</v>
      </c>
      <c r="P71" s="93" t="s">
        <v>2</v>
      </c>
      <c r="Q71" s="96">
        <v>15</v>
      </c>
      <c r="R71" s="97"/>
      <c r="S71" s="97">
        <v>15</v>
      </c>
      <c r="T71" s="133"/>
      <c r="U71" s="92"/>
      <c r="V71" s="93"/>
      <c r="W71" s="94"/>
      <c r="X71" s="95"/>
      <c r="Y71" s="95"/>
      <c r="Z71" s="98"/>
      <c r="AA71" s="122"/>
    </row>
    <row r="72" spans="1:27" s="113" customFormat="1" ht="25.05" customHeight="1" x14ac:dyDescent="0.45">
      <c r="A72" s="89">
        <v>30</v>
      </c>
      <c r="B72" s="201" t="s">
        <v>42</v>
      </c>
      <c r="C72" s="130">
        <f t="shared" si="53"/>
        <v>0</v>
      </c>
      <c r="D72" s="90">
        <f t="shared" si="54"/>
        <v>30</v>
      </c>
      <c r="E72" s="91">
        <f t="shared" si="55"/>
        <v>15</v>
      </c>
      <c r="F72" s="91">
        <f t="shared" si="56"/>
        <v>0</v>
      </c>
      <c r="G72" s="91">
        <f t="shared" si="57"/>
        <v>0</v>
      </c>
      <c r="H72" s="131">
        <f t="shared" si="58"/>
        <v>15</v>
      </c>
      <c r="I72" s="92"/>
      <c r="J72" s="93"/>
      <c r="K72" s="94"/>
      <c r="L72" s="95"/>
      <c r="M72" s="95"/>
      <c r="N72" s="88"/>
      <c r="O72" s="132">
        <v>2</v>
      </c>
      <c r="P72" s="93"/>
      <c r="Q72" s="96">
        <v>15</v>
      </c>
      <c r="R72" s="97"/>
      <c r="S72" s="97"/>
      <c r="T72" s="133">
        <v>15</v>
      </c>
      <c r="U72" s="92"/>
      <c r="V72" s="93"/>
      <c r="W72" s="94"/>
      <c r="X72" s="95"/>
      <c r="Y72" s="95"/>
      <c r="Z72" s="98"/>
      <c r="AA72" s="122"/>
    </row>
    <row r="73" spans="1:27" s="113" customFormat="1" ht="25.05" customHeight="1" x14ac:dyDescent="0.45">
      <c r="A73" s="89">
        <v>31</v>
      </c>
      <c r="B73" s="201" t="s">
        <v>43</v>
      </c>
      <c r="C73" s="130">
        <f t="shared" si="53"/>
        <v>1</v>
      </c>
      <c r="D73" s="90">
        <f t="shared" si="54"/>
        <v>30</v>
      </c>
      <c r="E73" s="91">
        <f t="shared" si="55"/>
        <v>15</v>
      </c>
      <c r="F73" s="91">
        <f t="shared" si="56"/>
        <v>0</v>
      </c>
      <c r="G73" s="91">
        <f t="shared" si="57"/>
        <v>15</v>
      </c>
      <c r="H73" s="131">
        <f t="shared" si="58"/>
        <v>0</v>
      </c>
      <c r="I73" s="92"/>
      <c r="J73" s="93"/>
      <c r="K73" s="94"/>
      <c r="L73" s="95"/>
      <c r="M73" s="95"/>
      <c r="N73" s="88"/>
      <c r="O73" s="132"/>
      <c r="P73" s="93"/>
      <c r="Q73" s="96"/>
      <c r="R73" s="97"/>
      <c r="S73" s="97"/>
      <c r="T73" s="133"/>
      <c r="U73" s="92">
        <v>2</v>
      </c>
      <c r="V73" s="93" t="s">
        <v>2</v>
      </c>
      <c r="W73" s="94">
        <v>15</v>
      </c>
      <c r="X73" s="95"/>
      <c r="Y73" s="95">
        <v>15</v>
      </c>
      <c r="Z73" s="98"/>
      <c r="AA73" s="122"/>
    </row>
    <row r="74" spans="1:27" s="113" customFormat="1" ht="25.05" customHeight="1" x14ac:dyDescent="0.45">
      <c r="A74" s="89">
        <v>32</v>
      </c>
      <c r="B74" s="201" t="s">
        <v>44</v>
      </c>
      <c r="C74" s="130">
        <f t="shared" si="53"/>
        <v>0</v>
      </c>
      <c r="D74" s="90">
        <f t="shared" si="54"/>
        <v>30</v>
      </c>
      <c r="E74" s="91">
        <f t="shared" si="55"/>
        <v>15</v>
      </c>
      <c r="F74" s="91">
        <f t="shared" si="56"/>
        <v>0</v>
      </c>
      <c r="G74" s="91">
        <f t="shared" si="57"/>
        <v>0</v>
      </c>
      <c r="H74" s="131">
        <f t="shared" si="58"/>
        <v>15</v>
      </c>
      <c r="I74" s="92"/>
      <c r="J74" s="93"/>
      <c r="K74" s="94"/>
      <c r="L74" s="95"/>
      <c r="M74" s="95"/>
      <c r="N74" s="88"/>
      <c r="O74" s="132"/>
      <c r="P74" s="93"/>
      <c r="Q74" s="96"/>
      <c r="R74" s="97"/>
      <c r="S74" s="97"/>
      <c r="T74" s="133"/>
      <c r="U74" s="92">
        <v>2</v>
      </c>
      <c r="V74" s="93"/>
      <c r="W74" s="94">
        <v>15</v>
      </c>
      <c r="X74" s="95"/>
      <c r="Y74" s="95"/>
      <c r="Z74" s="98">
        <v>15</v>
      </c>
      <c r="AA74" s="122"/>
    </row>
    <row r="75" spans="1:27" s="114" customFormat="1" ht="25.05" customHeight="1" x14ac:dyDescent="0.25">
      <c r="A75" s="111"/>
      <c r="B75" s="134" t="s">
        <v>46</v>
      </c>
      <c r="C75" s="139">
        <f>SUM(C64:C74)</f>
        <v>3</v>
      </c>
      <c r="D75" s="100">
        <f t="shared" ref="D75:H75" si="70">SUM(D64:D74)</f>
        <v>330</v>
      </c>
      <c r="E75" s="101">
        <f t="shared" si="70"/>
        <v>120</v>
      </c>
      <c r="F75" s="101">
        <f t="shared" si="70"/>
        <v>0</v>
      </c>
      <c r="G75" s="101">
        <f t="shared" si="70"/>
        <v>105</v>
      </c>
      <c r="H75" s="140">
        <f t="shared" si="70"/>
        <v>105</v>
      </c>
      <c r="I75" s="102">
        <f>SUM(I64:I74)</f>
        <v>0</v>
      </c>
      <c r="J75" s="103">
        <f>COUNTA(J64:J74)</f>
        <v>0</v>
      </c>
      <c r="K75" s="104">
        <f>SUM(K64:K74)</f>
        <v>0</v>
      </c>
      <c r="L75" s="104">
        <f t="shared" ref="L75:O75" si="71">SUM(L64:L74)</f>
        <v>0</v>
      </c>
      <c r="M75" s="104">
        <f t="shared" si="71"/>
        <v>0</v>
      </c>
      <c r="N75" s="141">
        <f t="shared" si="71"/>
        <v>0</v>
      </c>
      <c r="O75" s="147">
        <f t="shared" si="71"/>
        <v>14</v>
      </c>
      <c r="P75" s="103">
        <f t="shared" ref="P75" si="72">COUNTA(P64:P74)</f>
        <v>1</v>
      </c>
      <c r="Q75" s="105">
        <f t="shared" ref="Q75:Z75" si="73">SUM(Q64:Q74)</f>
        <v>45</v>
      </c>
      <c r="R75" s="106">
        <f t="shared" si="73"/>
        <v>0</v>
      </c>
      <c r="S75" s="106">
        <f t="shared" si="73"/>
        <v>30</v>
      </c>
      <c r="T75" s="148">
        <f t="shared" si="73"/>
        <v>30</v>
      </c>
      <c r="U75" s="102">
        <f t="shared" si="73"/>
        <v>28</v>
      </c>
      <c r="V75" s="103">
        <f t="shared" ref="V75" si="74">COUNTA(V64:V74)</f>
        <v>2</v>
      </c>
      <c r="W75" s="107">
        <f t="shared" ref="W75" si="75">SUM(W64:W74)</f>
        <v>75</v>
      </c>
      <c r="X75" s="108">
        <f t="shared" si="73"/>
        <v>0</v>
      </c>
      <c r="Y75" s="108">
        <f t="shared" si="73"/>
        <v>75</v>
      </c>
      <c r="Z75" s="109">
        <f t="shared" si="73"/>
        <v>75</v>
      </c>
      <c r="AA75" s="123"/>
    </row>
    <row r="76" spans="1:27" s="57" customFormat="1" ht="5.0999999999999996" customHeight="1" x14ac:dyDescent="0.3">
      <c r="A76" s="35"/>
      <c r="B76" s="36"/>
      <c r="C76" s="38"/>
      <c r="D76" s="38"/>
      <c r="E76" s="38"/>
      <c r="F76" s="38"/>
      <c r="G76" s="38"/>
      <c r="H76" s="38"/>
      <c r="I76" s="37"/>
      <c r="J76" s="37"/>
      <c r="K76" s="39"/>
      <c r="L76" s="39"/>
      <c r="M76" s="39"/>
      <c r="N76" s="39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40"/>
    </row>
    <row r="77" spans="1:27" ht="20.100000000000001" customHeight="1" x14ac:dyDescent="0.25">
      <c r="A77" s="77"/>
      <c r="B77" s="236" t="s">
        <v>52</v>
      </c>
      <c r="C77" s="150"/>
      <c r="D77" s="41"/>
      <c r="E77" s="42" t="s">
        <v>6</v>
      </c>
      <c r="F77" s="42" t="s">
        <v>7</v>
      </c>
      <c r="G77" s="42" t="s">
        <v>8</v>
      </c>
      <c r="H77" s="151" t="s">
        <v>9</v>
      </c>
      <c r="I77" s="43"/>
      <c r="J77" s="41"/>
      <c r="K77" s="42" t="s">
        <v>6</v>
      </c>
      <c r="L77" s="42" t="s">
        <v>7</v>
      </c>
      <c r="M77" s="42" t="s">
        <v>8</v>
      </c>
      <c r="N77" s="154" t="s">
        <v>9</v>
      </c>
      <c r="O77" s="150"/>
      <c r="P77" s="41"/>
      <c r="Q77" s="42" t="s">
        <v>6</v>
      </c>
      <c r="R77" s="42" t="s">
        <v>7</v>
      </c>
      <c r="S77" s="42" t="s">
        <v>8</v>
      </c>
      <c r="T77" s="151" t="s">
        <v>9</v>
      </c>
      <c r="U77" s="43"/>
      <c r="V77" s="41"/>
      <c r="W77" s="42" t="s">
        <v>6</v>
      </c>
      <c r="X77" s="42" t="s">
        <v>7</v>
      </c>
      <c r="Y77" s="42" t="s">
        <v>8</v>
      </c>
      <c r="Z77" s="44" t="s">
        <v>9</v>
      </c>
      <c r="AA77" s="62"/>
    </row>
    <row r="78" spans="1:27" ht="45" customHeight="1" thickBot="1" x14ac:dyDescent="0.3">
      <c r="A78" s="78"/>
      <c r="B78" s="237"/>
      <c r="C78" s="152">
        <f>C75+C43</f>
        <v>9</v>
      </c>
      <c r="D78" s="45">
        <f>D75+D43</f>
        <v>930</v>
      </c>
      <c r="E78" s="46">
        <f t="shared" ref="E78:H78" si="76">E75+E43</f>
        <v>450</v>
      </c>
      <c r="F78" s="46">
        <f t="shared" si="76"/>
        <v>105</v>
      </c>
      <c r="G78" s="46">
        <f t="shared" si="76"/>
        <v>225</v>
      </c>
      <c r="H78" s="153">
        <f t="shared" si="76"/>
        <v>150</v>
      </c>
      <c r="I78" s="149" t="str">
        <f>TEXT(I75+I43,0)</f>
        <v>30</v>
      </c>
      <c r="J78" s="47" t="str">
        <f t="shared" ref="J78:Z78" si="77">TEXT(J75+J43,0)</f>
        <v>3</v>
      </c>
      <c r="K78" s="46" t="str">
        <f t="shared" si="77"/>
        <v>225</v>
      </c>
      <c r="L78" s="46" t="str">
        <f t="shared" si="77"/>
        <v>15</v>
      </c>
      <c r="M78" s="46" t="str">
        <f t="shared" si="77"/>
        <v>90</v>
      </c>
      <c r="N78" s="155" t="str">
        <f t="shared" si="77"/>
        <v>15</v>
      </c>
      <c r="O78" s="156" t="str">
        <f>TEXT(O75+O43,0)</f>
        <v>30</v>
      </c>
      <c r="P78" s="47" t="str">
        <f t="shared" si="77"/>
        <v>4</v>
      </c>
      <c r="Q78" s="46" t="str">
        <f t="shared" si="77"/>
        <v>135</v>
      </c>
      <c r="R78" s="46" t="str">
        <f t="shared" si="77"/>
        <v>75</v>
      </c>
      <c r="S78" s="46" t="str">
        <f t="shared" si="77"/>
        <v>60</v>
      </c>
      <c r="T78" s="153" t="str">
        <f t="shared" si="77"/>
        <v>60</v>
      </c>
      <c r="U78" s="48" t="str">
        <f>TEXT(U75+U43,0)</f>
        <v>30</v>
      </c>
      <c r="V78" s="47" t="str">
        <f t="shared" si="77"/>
        <v>2</v>
      </c>
      <c r="W78" s="46" t="str">
        <f t="shared" si="77"/>
        <v>90</v>
      </c>
      <c r="X78" s="46" t="str">
        <f>TEXT(X75+X43,0)</f>
        <v>15</v>
      </c>
      <c r="Y78" s="46" t="str">
        <f t="shared" si="77"/>
        <v>75</v>
      </c>
      <c r="Z78" s="49" t="str">
        <f t="shared" si="77"/>
        <v>75</v>
      </c>
      <c r="AA78" s="62"/>
    </row>
    <row r="79" spans="1:27" s="5" customFormat="1" ht="20.100000000000001" customHeight="1" thickBot="1" x14ac:dyDescent="0.35">
      <c r="A79" s="2"/>
      <c r="B79" s="50"/>
      <c r="C79" s="50" t="s">
        <v>31</v>
      </c>
      <c r="D79" s="50"/>
      <c r="E79" s="50"/>
      <c r="F79" s="50"/>
      <c r="G79" s="50"/>
      <c r="H79" s="50"/>
      <c r="I79" s="50"/>
      <c r="J79" s="50"/>
      <c r="K79" s="51"/>
      <c r="L79" s="52">
        <f>(VALUE(K78)+VALUE(L78)+VALUE(M78)+VALUE(N78))</f>
        <v>345</v>
      </c>
      <c r="M79" s="52"/>
      <c r="N79" s="53"/>
      <c r="O79" s="54"/>
      <c r="P79" s="50"/>
      <c r="Q79" s="51"/>
      <c r="R79" s="52">
        <f>(VALUE(Q78)+VALUE(R78)+VALUE(S78)+VALUE(T78))</f>
        <v>330</v>
      </c>
      <c r="S79" s="52"/>
      <c r="T79" s="53"/>
      <c r="U79" s="54"/>
      <c r="V79" s="50"/>
      <c r="W79" s="51"/>
      <c r="X79" s="52" t="str">
        <f>TEXT(W78+X78+Y78+Z78,0)</f>
        <v>255</v>
      </c>
      <c r="Y79" s="52"/>
      <c r="Z79" s="55"/>
      <c r="AA79" s="118"/>
    </row>
    <row r="80" spans="1:27" s="62" customFormat="1" ht="5.0999999999999996" customHeight="1" x14ac:dyDescent="0.3">
      <c r="A80" s="4"/>
      <c r="B80" s="58"/>
      <c r="C80" s="59"/>
      <c r="D80" s="6"/>
      <c r="E80" s="6"/>
      <c r="F80" s="6"/>
      <c r="G80" s="6"/>
      <c r="H80" s="6"/>
      <c r="I80" s="60"/>
      <c r="J80" s="6"/>
      <c r="K80" s="60"/>
      <c r="L80" s="60"/>
      <c r="M80" s="60"/>
      <c r="N80" s="60"/>
      <c r="O80" s="60"/>
      <c r="P80" s="6"/>
      <c r="Q80" s="60"/>
      <c r="R80" s="60"/>
      <c r="S80" s="60"/>
      <c r="T80" s="60"/>
      <c r="U80" s="60"/>
      <c r="V80" s="6"/>
      <c r="W80" s="60"/>
      <c r="X80" s="61"/>
      <c r="Y80" s="60"/>
      <c r="Z80" s="10"/>
    </row>
    <row r="81" spans="1:27" s="34" customFormat="1" ht="25.05" customHeight="1" x14ac:dyDescent="0.3">
      <c r="A81" s="193" t="s">
        <v>63</v>
      </c>
      <c r="B81" s="194"/>
      <c r="C81" s="194"/>
      <c r="D81" s="194"/>
      <c r="E81" s="194"/>
      <c r="F81" s="194"/>
      <c r="G81" s="194"/>
      <c r="H81" s="194"/>
      <c r="I81" s="194"/>
      <c r="J81" s="194"/>
      <c r="K81" s="194"/>
      <c r="L81" s="194"/>
      <c r="M81" s="194"/>
      <c r="N81" s="194"/>
      <c r="O81" s="195"/>
      <c r="P81" s="196"/>
      <c r="Q81" s="195"/>
      <c r="R81" s="195"/>
      <c r="S81" s="195"/>
      <c r="T81" s="195"/>
      <c r="U81" s="195"/>
      <c r="V81" s="195"/>
      <c r="W81" s="195"/>
      <c r="X81" s="195"/>
      <c r="Y81" s="195"/>
      <c r="Z81" s="197"/>
      <c r="AA81" s="57"/>
    </row>
    <row r="82" spans="1:27" s="113" customFormat="1" ht="25.05" customHeight="1" x14ac:dyDescent="0.45">
      <c r="A82" s="89">
        <v>22</v>
      </c>
      <c r="B82" s="110" t="s">
        <v>59</v>
      </c>
      <c r="C82" s="135">
        <f t="shared" ref="C82:C92" si="78">COUNTA(J82,P82,V82)</f>
        <v>0</v>
      </c>
      <c r="D82" s="136">
        <f t="shared" ref="D82:D92" si="79">SUM(E82:H82)</f>
        <v>30</v>
      </c>
      <c r="E82" s="137">
        <f t="shared" ref="E82:E92" si="80">SUM(K82,Q82,W82)</f>
        <v>0</v>
      </c>
      <c r="F82" s="137">
        <f t="shared" ref="F82:F92" si="81">SUM(L82,R82,X82)</f>
        <v>0</v>
      </c>
      <c r="G82" s="137">
        <f t="shared" ref="G82:G92" si="82">SUM(M82,S82,Y82)</f>
        <v>0</v>
      </c>
      <c r="H82" s="138">
        <f t="shared" ref="H82:H92" si="83">SUM(N82,T82,Z82)</f>
        <v>30</v>
      </c>
      <c r="I82" s="92"/>
      <c r="J82" s="93"/>
      <c r="K82" s="94"/>
      <c r="L82" s="95"/>
      <c r="M82" s="95"/>
      <c r="N82" s="88"/>
      <c r="O82" s="142"/>
      <c r="P82" s="143"/>
      <c r="Q82" s="144"/>
      <c r="R82" s="145"/>
      <c r="S82" s="145"/>
      <c r="T82" s="146"/>
      <c r="U82" s="92">
        <v>5</v>
      </c>
      <c r="V82" s="93"/>
      <c r="W82" s="94"/>
      <c r="X82" s="95"/>
      <c r="Y82" s="95"/>
      <c r="Z82" s="98">
        <v>30</v>
      </c>
      <c r="AA82" s="122"/>
    </row>
    <row r="83" spans="1:27" s="113" customFormat="1" ht="25.05" customHeight="1" x14ac:dyDescent="0.45">
      <c r="A83" s="89">
        <v>23</v>
      </c>
      <c r="B83" s="110" t="s">
        <v>11</v>
      </c>
      <c r="C83" s="130">
        <f t="shared" si="78"/>
        <v>0</v>
      </c>
      <c r="D83" s="90">
        <f t="shared" si="79"/>
        <v>45</v>
      </c>
      <c r="E83" s="91">
        <f t="shared" si="80"/>
        <v>0</v>
      </c>
      <c r="F83" s="91">
        <f t="shared" si="81"/>
        <v>0</v>
      </c>
      <c r="G83" s="91">
        <f t="shared" si="82"/>
        <v>0</v>
      </c>
      <c r="H83" s="131">
        <f t="shared" si="83"/>
        <v>45</v>
      </c>
      <c r="I83" s="92"/>
      <c r="J83" s="93"/>
      <c r="K83" s="94"/>
      <c r="L83" s="95"/>
      <c r="M83" s="95"/>
      <c r="N83" s="88"/>
      <c r="O83" s="132">
        <v>8</v>
      </c>
      <c r="P83" s="93"/>
      <c r="Q83" s="96"/>
      <c r="R83" s="97"/>
      <c r="S83" s="97"/>
      <c r="T83" s="133">
        <v>15</v>
      </c>
      <c r="U83" s="92">
        <v>3</v>
      </c>
      <c r="V83" s="93"/>
      <c r="W83" s="94"/>
      <c r="X83" s="95"/>
      <c r="Y83" s="95"/>
      <c r="Z83" s="98">
        <v>30</v>
      </c>
      <c r="AA83" s="122"/>
    </row>
    <row r="84" spans="1:27" s="113" customFormat="1" ht="25.05" customHeight="1" x14ac:dyDescent="0.45">
      <c r="A84" s="89">
        <v>24</v>
      </c>
      <c r="B84" s="110" t="s">
        <v>60</v>
      </c>
      <c r="C84" s="130">
        <f t="shared" si="78"/>
        <v>0</v>
      </c>
      <c r="D84" s="90">
        <f t="shared" ref="D84" si="84">SUM(E84:H84)</f>
        <v>0</v>
      </c>
      <c r="E84" s="91">
        <f t="shared" ref="E84" si="85">SUM(K84,Q84,W84)</f>
        <v>0</v>
      </c>
      <c r="F84" s="91">
        <f t="shared" ref="F84" si="86">SUM(L84,R84,X84)</f>
        <v>0</v>
      </c>
      <c r="G84" s="91">
        <f t="shared" ref="G84" si="87">SUM(M84,S84,Y84)</f>
        <v>0</v>
      </c>
      <c r="H84" s="131">
        <f t="shared" ref="H84" si="88">SUM(N84,T84,Z84)</f>
        <v>0</v>
      </c>
      <c r="I84" s="92"/>
      <c r="J84" s="93"/>
      <c r="K84" s="94"/>
      <c r="L84" s="95"/>
      <c r="M84" s="95"/>
      <c r="N84" s="88"/>
      <c r="O84" s="132"/>
      <c r="P84" s="93"/>
      <c r="Q84" s="96"/>
      <c r="R84" s="97"/>
      <c r="S84" s="97"/>
      <c r="T84" s="133"/>
      <c r="U84" s="92">
        <v>9</v>
      </c>
      <c r="V84" s="93"/>
      <c r="W84" s="94"/>
      <c r="X84" s="95"/>
      <c r="Y84" s="95"/>
      <c r="Z84" s="98"/>
      <c r="AA84" s="122"/>
    </row>
    <row r="85" spans="1:27" s="113" customFormat="1" ht="25.05" customHeight="1" x14ac:dyDescent="0.45">
      <c r="A85" s="89">
        <v>25</v>
      </c>
      <c r="B85" s="110" t="s">
        <v>21</v>
      </c>
      <c r="C85" s="130">
        <f t="shared" si="78"/>
        <v>1</v>
      </c>
      <c r="D85" s="90">
        <f t="shared" si="79"/>
        <v>45</v>
      </c>
      <c r="E85" s="91">
        <f t="shared" si="80"/>
        <v>30</v>
      </c>
      <c r="F85" s="91">
        <f t="shared" si="81"/>
        <v>0</v>
      </c>
      <c r="G85" s="91">
        <f t="shared" si="82"/>
        <v>0</v>
      </c>
      <c r="H85" s="131">
        <f t="shared" si="83"/>
        <v>15</v>
      </c>
      <c r="I85" s="92"/>
      <c r="J85" s="93"/>
      <c r="K85" s="94"/>
      <c r="L85" s="95"/>
      <c r="M85" s="95"/>
      <c r="N85" s="88"/>
      <c r="O85" s="132"/>
      <c r="P85" s="93"/>
      <c r="Q85" s="96"/>
      <c r="R85" s="97"/>
      <c r="S85" s="97"/>
      <c r="T85" s="133"/>
      <c r="U85" s="92">
        <v>3</v>
      </c>
      <c r="V85" s="93" t="s">
        <v>2</v>
      </c>
      <c r="W85" s="94">
        <v>30</v>
      </c>
      <c r="X85" s="95"/>
      <c r="Y85" s="95"/>
      <c r="Z85" s="98">
        <v>15</v>
      </c>
      <c r="AA85" s="122"/>
    </row>
    <row r="86" spans="1:27" s="113" customFormat="1" ht="25.05" customHeight="1" x14ac:dyDescent="0.45">
      <c r="A86" s="89">
        <v>26</v>
      </c>
      <c r="B86" s="157" t="s">
        <v>22</v>
      </c>
      <c r="C86" s="130">
        <f t="shared" si="78"/>
        <v>0</v>
      </c>
      <c r="D86" s="90">
        <f t="shared" si="79"/>
        <v>30</v>
      </c>
      <c r="E86" s="91">
        <f t="shared" si="80"/>
        <v>15</v>
      </c>
      <c r="F86" s="91">
        <f t="shared" si="81"/>
        <v>0</v>
      </c>
      <c r="G86" s="91">
        <f t="shared" si="82"/>
        <v>0</v>
      </c>
      <c r="H86" s="131">
        <f t="shared" si="83"/>
        <v>15</v>
      </c>
      <c r="I86" s="92"/>
      <c r="J86" s="93"/>
      <c r="K86" s="94"/>
      <c r="L86" s="95"/>
      <c r="M86" s="95"/>
      <c r="N86" s="88"/>
      <c r="O86" s="132">
        <v>2</v>
      </c>
      <c r="P86" s="93"/>
      <c r="Q86" s="96">
        <v>15</v>
      </c>
      <c r="R86" s="97"/>
      <c r="S86" s="97"/>
      <c r="T86" s="133">
        <v>15</v>
      </c>
      <c r="U86" s="92"/>
      <c r="V86" s="93"/>
      <c r="W86" s="94"/>
      <c r="X86" s="95"/>
      <c r="Y86" s="95"/>
      <c r="Z86" s="98"/>
      <c r="AA86" s="122"/>
    </row>
    <row r="87" spans="1:27" s="113" customFormat="1" ht="25.05" customHeight="1" x14ac:dyDescent="0.45">
      <c r="A87" s="89">
        <v>27</v>
      </c>
      <c r="B87" s="158" t="s">
        <v>24</v>
      </c>
      <c r="C87" s="130">
        <f t="shared" si="78"/>
        <v>0</v>
      </c>
      <c r="D87" s="90">
        <f t="shared" si="79"/>
        <v>15</v>
      </c>
      <c r="E87" s="91">
        <f t="shared" si="80"/>
        <v>15</v>
      </c>
      <c r="F87" s="91">
        <f t="shared" si="81"/>
        <v>0</v>
      </c>
      <c r="G87" s="91">
        <f t="shared" si="82"/>
        <v>0</v>
      </c>
      <c r="H87" s="131">
        <f t="shared" si="83"/>
        <v>0</v>
      </c>
      <c r="I87" s="92"/>
      <c r="J87" s="93"/>
      <c r="K87" s="94"/>
      <c r="L87" s="95"/>
      <c r="M87" s="95"/>
      <c r="N87" s="88"/>
      <c r="O87" s="132"/>
      <c r="P87" s="93"/>
      <c r="Q87" s="96"/>
      <c r="R87" s="97"/>
      <c r="S87" s="97"/>
      <c r="T87" s="133"/>
      <c r="U87" s="92">
        <v>1</v>
      </c>
      <c r="V87" s="93"/>
      <c r="W87" s="94">
        <v>15</v>
      </c>
      <c r="X87" s="95"/>
      <c r="Y87" s="95"/>
      <c r="Z87" s="98"/>
      <c r="AA87" s="122"/>
    </row>
    <row r="88" spans="1:27" s="113" customFormat="1" ht="25.05" customHeight="1" x14ac:dyDescent="0.45">
      <c r="A88" s="89">
        <v>28</v>
      </c>
      <c r="B88" s="110" t="s">
        <v>69</v>
      </c>
      <c r="C88" s="130">
        <f t="shared" si="78"/>
        <v>1</v>
      </c>
      <c r="D88" s="90">
        <f t="shared" si="79"/>
        <v>45</v>
      </c>
      <c r="E88" s="91">
        <f t="shared" si="80"/>
        <v>30</v>
      </c>
      <c r="F88" s="91">
        <f t="shared" si="81"/>
        <v>15</v>
      </c>
      <c r="G88" s="91">
        <f t="shared" si="82"/>
        <v>0</v>
      </c>
      <c r="H88" s="131">
        <f t="shared" si="83"/>
        <v>0</v>
      </c>
      <c r="I88" s="92"/>
      <c r="J88" s="93"/>
      <c r="K88" s="94"/>
      <c r="L88" s="95"/>
      <c r="M88" s="95"/>
      <c r="N88" s="88"/>
      <c r="O88" s="132"/>
      <c r="P88" s="93"/>
      <c r="Q88" s="96"/>
      <c r="R88" s="97"/>
      <c r="S88" s="97"/>
      <c r="T88" s="133"/>
      <c r="U88" s="92">
        <v>3</v>
      </c>
      <c r="V88" s="93" t="s">
        <v>2</v>
      </c>
      <c r="W88" s="94">
        <v>30</v>
      </c>
      <c r="X88" s="95">
        <v>15</v>
      </c>
      <c r="Y88" s="95"/>
      <c r="Z88" s="98"/>
      <c r="AA88" s="122"/>
    </row>
    <row r="89" spans="1:27" s="113" customFormat="1" ht="25.05" customHeight="1" x14ac:dyDescent="0.45">
      <c r="A89" s="89">
        <v>29</v>
      </c>
      <c r="B89" s="201" t="s">
        <v>41</v>
      </c>
      <c r="C89" s="130">
        <f t="shared" si="78"/>
        <v>1</v>
      </c>
      <c r="D89" s="90">
        <f t="shared" si="79"/>
        <v>30</v>
      </c>
      <c r="E89" s="91">
        <f t="shared" si="80"/>
        <v>15</v>
      </c>
      <c r="F89" s="91">
        <f t="shared" si="81"/>
        <v>0</v>
      </c>
      <c r="G89" s="91">
        <f t="shared" si="82"/>
        <v>15</v>
      </c>
      <c r="H89" s="131">
        <f t="shared" si="83"/>
        <v>0</v>
      </c>
      <c r="I89" s="92"/>
      <c r="J89" s="93"/>
      <c r="K89" s="94"/>
      <c r="L89" s="95"/>
      <c r="M89" s="95"/>
      <c r="N89" s="88"/>
      <c r="O89" s="132">
        <v>2</v>
      </c>
      <c r="P89" s="93" t="s">
        <v>2</v>
      </c>
      <c r="Q89" s="96">
        <v>15</v>
      </c>
      <c r="R89" s="97"/>
      <c r="S89" s="97">
        <v>15</v>
      </c>
      <c r="T89" s="133"/>
      <c r="U89" s="92"/>
      <c r="V89" s="93"/>
      <c r="W89" s="94"/>
      <c r="X89" s="95"/>
      <c r="Y89" s="95"/>
      <c r="Z89" s="98"/>
      <c r="AA89" s="122"/>
    </row>
    <row r="90" spans="1:27" s="113" customFormat="1" ht="25.05" customHeight="1" x14ac:dyDescent="0.45">
      <c r="A90" s="89">
        <v>30</v>
      </c>
      <c r="B90" s="201" t="s">
        <v>42</v>
      </c>
      <c r="C90" s="130">
        <f t="shared" si="78"/>
        <v>0</v>
      </c>
      <c r="D90" s="90">
        <f t="shared" si="79"/>
        <v>30</v>
      </c>
      <c r="E90" s="91">
        <f t="shared" si="80"/>
        <v>15</v>
      </c>
      <c r="F90" s="91">
        <f t="shared" si="81"/>
        <v>0</v>
      </c>
      <c r="G90" s="91">
        <f t="shared" si="82"/>
        <v>0</v>
      </c>
      <c r="H90" s="131">
        <f t="shared" si="83"/>
        <v>15</v>
      </c>
      <c r="I90" s="92"/>
      <c r="J90" s="93"/>
      <c r="K90" s="94"/>
      <c r="L90" s="95"/>
      <c r="M90" s="95"/>
      <c r="N90" s="88"/>
      <c r="O90" s="132">
        <v>2</v>
      </c>
      <c r="P90" s="93"/>
      <c r="Q90" s="96">
        <v>15</v>
      </c>
      <c r="R90" s="97"/>
      <c r="S90" s="97"/>
      <c r="T90" s="133">
        <v>15</v>
      </c>
      <c r="U90" s="92"/>
      <c r="V90" s="93"/>
      <c r="W90" s="94"/>
      <c r="X90" s="95"/>
      <c r="Y90" s="95"/>
      <c r="Z90" s="98"/>
      <c r="AA90" s="122"/>
    </row>
    <row r="91" spans="1:27" s="113" customFormat="1" ht="25.05" customHeight="1" x14ac:dyDescent="0.45">
      <c r="A91" s="89">
        <v>31</v>
      </c>
      <c r="B91" s="201" t="s">
        <v>43</v>
      </c>
      <c r="C91" s="130">
        <f>COUNTA(J91,P91,V91)</f>
        <v>0</v>
      </c>
      <c r="D91" s="90">
        <f t="shared" si="79"/>
        <v>30</v>
      </c>
      <c r="E91" s="91">
        <f t="shared" si="80"/>
        <v>15</v>
      </c>
      <c r="F91" s="91">
        <f t="shared" si="81"/>
        <v>0</v>
      </c>
      <c r="G91" s="91">
        <f t="shared" si="82"/>
        <v>15</v>
      </c>
      <c r="H91" s="131">
        <f t="shared" si="83"/>
        <v>0</v>
      </c>
      <c r="I91" s="92"/>
      <c r="J91" s="93"/>
      <c r="K91" s="94"/>
      <c r="L91" s="95"/>
      <c r="M91" s="95"/>
      <c r="N91" s="88"/>
      <c r="O91" s="132"/>
      <c r="P91" s="93"/>
      <c r="Q91" s="96"/>
      <c r="R91" s="97"/>
      <c r="S91" s="97"/>
      <c r="T91" s="133"/>
      <c r="U91" s="92">
        <v>2</v>
      </c>
      <c r="V91" s="93"/>
      <c r="W91" s="94">
        <v>15</v>
      </c>
      <c r="X91" s="95"/>
      <c r="Y91" s="95">
        <v>15</v>
      </c>
      <c r="Z91" s="98"/>
      <c r="AA91" s="122"/>
    </row>
    <row r="92" spans="1:27" s="113" customFormat="1" ht="25.05" customHeight="1" x14ac:dyDescent="0.45">
      <c r="A92" s="89">
        <v>32</v>
      </c>
      <c r="B92" s="201" t="s">
        <v>44</v>
      </c>
      <c r="C92" s="130">
        <f t="shared" si="78"/>
        <v>0</v>
      </c>
      <c r="D92" s="90">
        <f t="shared" si="79"/>
        <v>30</v>
      </c>
      <c r="E92" s="91">
        <f t="shared" si="80"/>
        <v>15</v>
      </c>
      <c r="F92" s="91">
        <f t="shared" si="81"/>
        <v>0</v>
      </c>
      <c r="G92" s="91">
        <f t="shared" si="82"/>
        <v>0</v>
      </c>
      <c r="H92" s="131">
        <f t="shared" si="83"/>
        <v>15</v>
      </c>
      <c r="I92" s="92"/>
      <c r="J92" s="93"/>
      <c r="K92" s="94"/>
      <c r="L92" s="95"/>
      <c r="M92" s="95"/>
      <c r="N92" s="88"/>
      <c r="O92" s="132"/>
      <c r="P92" s="93"/>
      <c r="Q92" s="96"/>
      <c r="R92" s="97"/>
      <c r="S92" s="97"/>
      <c r="T92" s="133"/>
      <c r="U92" s="92">
        <v>2</v>
      </c>
      <c r="V92" s="93"/>
      <c r="W92" s="94">
        <v>15</v>
      </c>
      <c r="X92" s="95"/>
      <c r="Y92" s="95"/>
      <c r="Z92" s="98">
        <v>15</v>
      </c>
      <c r="AA92" s="122"/>
    </row>
    <row r="93" spans="1:27" s="114" customFormat="1" ht="25.05" customHeight="1" x14ac:dyDescent="0.25">
      <c r="A93" s="111"/>
      <c r="B93" s="134" t="s">
        <v>47</v>
      </c>
      <c r="C93" s="139">
        <f>SUM(C82:C92)</f>
        <v>3</v>
      </c>
      <c r="D93" s="100">
        <f t="shared" ref="D93:H93" si="89">SUM(D82:D92)</f>
        <v>330</v>
      </c>
      <c r="E93" s="101">
        <f t="shared" si="89"/>
        <v>150</v>
      </c>
      <c r="F93" s="101">
        <f t="shared" si="89"/>
        <v>15</v>
      </c>
      <c r="G93" s="101">
        <f t="shared" si="89"/>
        <v>30</v>
      </c>
      <c r="H93" s="140">
        <f t="shared" si="89"/>
        <v>135</v>
      </c>
      <c r="I93" s="102">
        <f>SUM(I82:I92)</f>
        <v>0</v>
      </c>
      <c r="J93" s="103">
        <f>COUNTA(J82:J92)</f>
        <v>0</v>
      </c>
      <c r="K93" s="104">
        <f>SUM(K82:K92)</f>
        <v>0</v>
      </c>
      <c r="L93" s="104">
        <f t="shared" ref="L93:O93" si="90">SUM(L82:L92)</f>
        <v>0</v>
      </c>
      <c r="M93" s="104">
        <f t="shared" si="90"/>
        <v>0</v>
      </c>
      <c r="N93" s="141">
        <f t="shared" si="90"/>
        <v>0</v>
      </c>
      <c r="O93" s="147">
        <f t="shared" si="90"/>
        <v>14</v>
      </c>
      <c r="P93" s="103">
        <f t="shared" ref="P93" si="91">COUNTA(P82:P92)</f>
        <v>1</v>
      </c>
      <c r="Q93" s="105">
        <f t="shared" ref="Q93:Z93" si="92">SUM(Q82:Q92)</f>
        <v>45</v>
      </c>
      <c r="R93" s="106">
        <f t="shared" si="92"/>
        <v>0</v>
      </c>
      <c r="S93" s="106">
        <f t="shared" si="92"/>
        <v>15</v>
      </c>
      <c r="T93" s="148">
        <f t="shared" si="92"/>
        <v>45</v>
      </c>
      <c r="U93" s="102">
        <f t="shared" si="92"/>
        <v>28</v>
      </c>
      <c r="V93" s="103">
        <f t="shared" ref="V93" si="93">COUNTA(V82:V92)</f>
        <v>2</v>
      </c>
      <c r="W93" s="107">
        <f t="shared" ref="W93" si="94">SUM(W82:W92)</f>
        <v>105</v>
      </c>
      <c r="X93" s="108">
        <f t="shared" si="92"/>
        <v>15</v>
      </c>
      <c r="Y93" s="108">
        <f t="shared" si="92"/>
        <v>15</v>
      </c>
      <c r="Z93" s="109">
        <f t="shared" si="92"/>
        <v>90</v>
      </c>
      <c r="AA93" s="123"/>
    </row>
    <row r="94" spans="1:27" s="57" customFormat="1" ht="4.95" customHeight="1" x14ac:dyDescent="0.3">
      <c r="A94" s="35"/>
      <c r="B94" s="36"/>
      <c r="C94" s="38"/>
      <c r="D94" s="38"/>
      <c r="E94" s="38"/>
      <c r="F94" s="38"/>
      <c r="G94" s="38"/>
      <c r="H94" s="38"/>
      <c r="I94" s="37"/>
      <c r="J94" s="37"/>
      <c r="K94" s="39"/>
      <c r="L94" s="39"/>
      <c r="M94" s="39"/>
      <c r="N94" s="39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40"/>
    </row>
    <row r="95" spans="1:27" ht="20.100000000000001" customHeight="1" x14ac:dyDescent="0.25">
      <c r="A95" s="77"/>
      <c r="B95" s="236" t="s">
        <v>53</v>
      </c>
      <c r="C95" s="150"/>
      <c r="D95" s="41"/>
      <c r="E95" s="42" t="s">
        <v>6</v>
      </c>
      <c r="F95" s="42" t="s">
        <v>7</v>
      </c>
      <c r="G95" s="42" t="s">
        <v>8</v>
      </c>
      <c r="H95" s="151" t="s">
        <v>9</v>
      </c>
      <c r="I95" s="150"/>
      <c r="J95" s="41"/>
      <c r="K95" s="42" t="s">
        <v>6</v>
      </c>
      <c r="L95" s="42" t="s">
        <v>7</v>
      </c>
      <c r="M95" s="42" t="s">
        <v>8</v>
      </c>
      <c r="N95" s="151" t="s">
        <v>9</v>
      </c>
      <c r="O95" s="150"/>
      <c r="P95" s="41"/>
      <c r="Q95" s="42" t="s">
        <v>6</v>
      </c>
      <c r="R95" s="42" t="s">
        <v>7</v>
      </c>
      <c r="S95" s="42" t="s">
        <v>8</v>
      </c>
      <c r="T95" s="151" t="s">
        <v>9</v>
      </c>
      <c r="U95" s="43"/>
      <c r="V95" s="41"/>
      <c r="W95" s="42" t="s">
        <v>6</v>
      </c>
      <c r="X95" s="42" t="s">
        <v>7</v>
      </c>
      <c r="Y95" s="42" t="s">
        <v>8</v>
      </c>
      <c r="Z95" s="44" t="s">
        <v>9</v>
      </c>
      <c r="AA95" s="62"/>
    </row>
    <row r="96" spans="1:27" ht="45" customHeight="1" thickBot="1" x14ac:dyDescent="0.3">
      <c r="A96" s="78"/>
      <c r="B96" s="237"/>
      <c r="C96" s="152">
        <f>C93+C43</f>
        <v>9</v>
      </c>
      <c r="D96" s="45">
        <f t="shared" ref="D96:H96" si="95">D93+D43</f>
        <v>930</v>
      </c>
      <c r="E96" s="46">
        <f t="shared" si="95"/>
        <v>480</v>
      </c>
      <c r="F96" s="46">
        <f t="shared" si="95"/>
        <v>120</v>
      </c>
      <c r="G96" s="46">
        <f t="shared" si="95"/>
        <v>150</v>
      </c>
      <c r="H96" s="153">
        <f t="shared" si="95"/>
        <v>180</v>
      </c>
      <c r="I96" s="159" t="str">
        <f>TEXT(I93+I43,0)</f>
        <v>30</v>
      </c>
      <c r="J96" s="47" t="str">
        <f t="shared" ref="J96:Z96" si="96">TEXT(J93+J43,0)</f>
        <v>3</v>
      </c>
      <c r="K96" s="46" t="str">
        <f t="shared" si="96"/>
        <v>225</v>
      </c>
      <c r="L96" s="46" t="str">
        <f t="shared" si="96"/>
        <v>15</v>
      </c>
      <c r="M96" s="46" t="str">
        <f t="shared" si="96"/>
        <v>90</v>
      </c>
      <c r="N96" s="153" t="str">
        <f t="shared" si="96"/>
        <v>15</v>
      </c>
      <c r="O96" s="156" t="str">
        <f t="shared" si="96"/>
        <v>30</v>
      </c>
      <c r="P96" s="47" t="str">
        <f t="shared" si="96"/>
        <v>4</v>
      </c>
      <c r="Q96" s="46" t="str">
        <f t="shared" si="96"/>
        <v>135</v>
      </c>
      <c r="R96" s="46" t="str">
        <f t="shared" si="96"/>
        <v>75</v>
      </c>
      <c r="S96" s="46" t="str">
        <f>TEXT(S93+S43,0)</f>
        <v>45</v>
      </c>
      <c r="T96" s="153" t="str">
        <f t="shared" si="96"/>
        <v>75</v>
      </c>
      <c r="U96" s="48" t="str">
        <f t="shared" si="96"/>
        <v>30</v>
      </c>
      <c r="V96" s="47" t="str">
        <f t="shared" si="96"/>
        <v>2</v>
      </c>
      <c r="W96" s="46" t="str">
        <f t="shared" si="96"/>
        <v>120</v>
      </c>
      <c r="X96" s="46" t="str">
        <f t="shared" si="96"/>
        <v>30</v>
      </c>
      <c r="Y96" s="46" t="str">
        <f t="shared" si="96"/>
        <v>15</v>
      </c>
      <c r="Z96" s="49" t="str">
        <f t="shared" si="96"/>
        <v>90</v>
      </c>
      <c r="AA96" s="62"/>
    </row>
    <row r="97" spans="1:27" s="5" customFormat="1" ht="20.100000000000001" customHeight="1" thickBot="1" x14ac:dyDescent="0.35">
      <c r="A97" s="2"/>
      <c r="B97" s="50"/>
      <c r="C97" s="50" t="s">
        <v>31</v>
      </c>
      <c r="D97" s="50"/>
      <c r="E97" s="50"/>
      <c r="F97" s="50"/>
      <c r="G97" s="50"/>
      <c r="H97" s="50"/>
      <c r="I97" s="50"/>
      <c r="J97" s="50"/>
      <c r="K97" s="51"/>
      <c r="L97" s="52">
        <f>(VALUE(K96)+VALUE(L96)+VALUE(M96)+VALUE(N96))</f>
        <v>345</v>
      </c>
      <c r="M97" s="52"/>
      <c r="N97" s="53"/>
      <c r="O97" s="54"/>
      <c r="P97" s="50"/>
      <c r="Q97" s="51"/>
      <c r="R97" s="52">
        <f>(VALUE(Q96)+VALUE(R96)+VALUE(S96)+VALUE(T96))</f>
        <v>330</v>
      </c>
      <c r="S97" s="52"/>
      <c r="T97" s="53"/>
      <c r="U97" s="54"/>
      <c r="V97" s="50"/>
      <c r="W97" s="51"/>
      <c r="X97" s="52" t="str">
        <f>TEXT(W96+X96+Y96+Z96,0)</f>
        <v>255</v>
      </c>
      <c r="Y97" s="52"/>
      <c r="Z97" s="55"/>
      <c r="AA97" s="118"/>
    </row>
    <row r="98" spans="1:27" ht="5.0999999999999996" customHeight="1" thickBot="1" x14ac:dyDescent="0.3">
      <c r="A98" s="63"/>
      <c r="B98" s="64"/>
      <c r="C98" s="64"/>
      <c r="D98" s="64"/>
      <c r="E98" s="64"/>
      <c r="F98" s="64"/>
      <c r="G98" s="64"/>
      <c r="H98" s="64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6"/>
      <c r="Y98" s="65"/>
      <c r="Z98" s="67"/>
      <c r="AA98" s="62"/>
    </row>
    <row r="99" spans="1:27" ht="15.6" thickTop="1" x14ac:dyDescent="0.25"/>
  </sheetData>
  <mergeCells count="27">
    <mergeCell ref="B59:B60"/>
    <mergeCell ref="B77:B78"/>
    <mergeCell ref="B95:B96"/>
    <mergeCell ref="K9:N9"/>
    <mergeCell ref="V9:V10"/>
    <mergeCell ref="U9:U10"/>
    <mergeCell ref="J9:J10"/>
    <mergeCell ref="I9:I10"/>
    <mergeCell ref="O9:O10"/>
    <mergeCell ref="P9:P10"/>
    <mergeCell ref="Q9:T9"/>
    <mergeCell ref="W9:Z9"/>
    <mergeCell ref="K10:N10"/>
    <mergeCell ref="Q10:T10"/>
    <mergeCell ref="W10:Z10"/>
    <mergeCell ref="B42:B43"/>
    <mergeCell ref="F3:G3"/>
    <mergeCell ref="A7:A11"/>
    <mergeCell ref="B7:B11"/>
    <mergeCell ref="C7:C11"/>
    <mergeCell ref="D7:H7"/>
    <mergeCell ref="D8:D11"/>
    <mergeCell ref="E8:H8"/>
    <mergeCell ref="E9:E11"/>
    <mergeCell ref="F9:F11"/>
    <mergeCell ref="G9:G11"/>
    <mergeCell ref="H9:H11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42" fitToHeight="0" orientation="portrait" r:id="rId1"/>
  <headerFooter scaleWithDoc="0">
    <oddFooter>&amp;L&amp;6plik: &amp;F, &amp;A; wydrukowano: &amp;D&amp;R&amp;6Strona: &amp;P/&amp;N</oddFooter>
  </headerFooter>
  <rowBreaks count="1" manualBreakCount="1">
    <brk id="80" max="25" man="1"/>
  </rowBreaks>
  <ignoredErrors>
    <ignoredError sqref="J40:N40 O40:V40 K57:V58 J57 J75:V75 J93:V9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mZiIP</vt:lpstr>
      <vt:lpstr>mZiIP!Obszar_wydruku</vt:lpstr>
      <vt:lpstr>mZiIP!Tytuły_wydruku</vt:lpstr>
    </vt:vector>
  </TitlesOfParts>
  <Company>Politechnika Poznańska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WBMiZ</dc:creator>
  <cp:lastModifiedBy>WIM</cp:lastModifiedBy>
  <cp:lastPrinted>2021-11-09T11:18:00Z</cp:lastPrinted>
  <dcterms:created xsi:type="dcterms:W3CDTF">2002-05-24T07:17:19Z</dcterms:created>
  <dcterms:modified xsi:type="dcterms:W3CDTF">2021-11-15T08:20:25Z</dcterms:modified>
</cp:coreProperties>
</file>